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ЕЦП_11-НКРЕКП" sheetId="1" r:id="rId1"/>
  </sheets>
  <definedNames>
    <definedName name="_xlnm.Print_Area" localSheetId="0">'ЕЦП_11-НКРЕКП'!$A$1:$AG$38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AE29" i="1" s="1"/>
  <c r="W29" i="1"/>
  <c r="V29" i="1"/>
  <c r="U29" i="1"/>
  <c r="T29" i="1"/>
  <c r="S29" i="1"/>
  <c r="R29" i="1"/>
  <c r="X29" i="1" s="1"/>
  <c r="P29" i="1"/>
  <c r="O29" i="1"/>
  <c r="N29" i="1"/>
  <c r="M29" i="1"/>
  <c r="L29" i="1"/>
  <c r="K29" i="1"/>
  <c r="Q29" i="1" s="1"/>
  <c r="I29" i="1"/>
  <c r="H29" i="1"/>
  <c r="G29" i="1"/>
  <c r="F29" i="1"/>
  <c r="J29" i="1" s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G29" i="1" s="1"/>
  <c r="AF23" i="1"/>
  <c r="AF29" i="1" s="1"/>
  <c r="AE23" i="1"/>
  <c r="X23" i="1"/>
  <c r="Q23" i="1"/>
  <c r="J23" i="1"/>
  <c r="AE22" i="1"/>
  <c r="X22" i="1"/>
  <c r="Q22" i="1"/>
  <c r="J22" i="1"/>
  <c r="AE21" i="1"/>
  <c r="X21" i="1"/>
  <c r="Q21" i="1"/>
  <c r="J21" i="1"/>
</calcChain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<sst xmlns="http://schemas.openxmlformats.org/spreadsheetml/2006/main" count="127" uniqueCount="93">
  <si>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</si>
  <si>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</si>
  <si>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</si>
  <si>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</si>
  <si>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</si>
  <si>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</si>
  <si>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</si>
  <si>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</si>
  <si>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</si>
  <si>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</si>
  <si>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</si>
  <si>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</si>
  <si>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</si>
  <si>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</si>
  <si>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</si>
  <si>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</si>
  <si>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</si>
  <si>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</si>
  <si>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</si>
  <si>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</si>
  <si>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</si>
  <si>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</si>
  <si>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</si>
  <si>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</si>
  <si>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</si>
  <si>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</si>
  <si>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</si>
  <si>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</si>
  <si>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</si>
  <si>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</si>
  <si>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</si>
  <si>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</si>
  <si>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</si>
  <si>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</si>
  <si>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</si>
  <si>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</si>
  <si>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</si>
  <si>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</si>
  <si>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</si>
  <si>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</si>
  <si>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</si>
  <si>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</si>
  <si>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</si>
  <si>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</si>
  <si>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</si>
  <si>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</si>
  <si>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</si>
  <si>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</si>
  <si>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</si>
  <si>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</si>
  <si>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</si>
  <si>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</si>
  <si>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</si>
  <si>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</si>
  <si>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</si>
  <si>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</si>
  <si>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</si>
  <si>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</si>
  <si>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</si>
  <si>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</si>
  <si>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</si>
  <si>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</si>
  <si>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</si>
  <si>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</si>
  <si>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</si>
  <si>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</si>
  <si>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</si>
  <si>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</si>
  <si>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</si>
  <si>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</si>
  <si>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</si>
  <si>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</si>
  <si>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</si>
  <si>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</si>
  <si>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</si>
  <si>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</si>
  <si>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</si>
  <si>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</si>
  <si>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</si>
  <si>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</si>
  <si>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</si>
  <si>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</si>
  <si>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</si>
  <si>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</si>
  <si>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</si>
  <si>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</si>
  <si>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</si>
  <si>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</si>
  <si>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</si>
  <si>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2025</t>
  </si>
  <si>
    <t>Ігор КРАСІНСЬКИЙ</t>
  </si>
  <si>
    <t>Володимир ТУРОВСЬКИЙ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</si>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</sst>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37"/>
  <sheetViews>
    <sheetView tabSelected="1" view="pageBreakPreview" topLeftCell="A13" zoomScale="85" zoomScaleNormal="85" zoomScaleSheetLayoutView="85" workbookViewId="0">
      <selection activeCell="F44" sqref="F44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7.5703125" customWidth="1"/>
    <col min="8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4" t="s">
        <v>82</v>
      </c>
      <c r="AC2" s="194"/>
      <c r="AD2" s="194"/>
      <c r="AE2" s="194"/>
      <c r="AF2" s="194"/>
      <c r="AG2" s="194"/>
    </row>
    <row r="3" spans="2:33" ht="18.75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</row>
    <row r="4" spans="2:33" ht="18.75"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197" t="s">
        <v>92</v>
      </c>
      <c r="P5" s="197"/>
      <c r="Q5" s="197"/>
      <c r="R5" s="5"/>
      <c r="S5" s="192" t="s">
        <v>89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198" t="s">
        <v>4</v>
      </c>
      <c r="P6" s="198"/>
      <c r="Q6" s="198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193" t="s">
        <v>5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 t="s">
        <v>6</v>
      </c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1"/>
    </row>
    <row r="8" spans="2:33" ht="39.75" customHeight="1">
      <c r="B8" s="11"/>
      <c r="C8" s="199" t="s">
        <v>7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200" t="s">
        <v>81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28" t="s">
        <v>83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9"/>
      <c r="U10" s="230" t="s">
        <v>84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17"/>
    </row>
    <row r="11" spans="2:33" ht="15.75">
      <c r="B11" s="15"/>
      <c r="C11" s="16" t="s">
        <v>10</v>
      </c>
      <c r="D11" s="13"/>
      <c r="E11" s="13"/>
      <c r="F11" s="11"/>
      <c r="G11" s="228" t="s">
        <v>85</v>
      </c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17"/>
    </row>
    <row r="12" spans="2:33">
      <c r="B12" s="15"/>
      <c r="C12" s="210" t="s">
        <v>11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17"/>
    </row>
    <row r="13" spans="2:33" ht="15.75">
      <c r="B13" s="15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17"/>
    </row>
    <row r="14" spans="2:33">
      <c r="B14" s="15"/>
      <c r="C14" s="234" t="s">
        <v>12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18"/>
    </row>
    <row r="15" spans="2:33" ht="15.75">
      <c r="B15" s="1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6" t="s">
        <v>13</v>
      </c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01" t="s">
        <v>14</v>
      </c>
      <c r="C17" s="204" t="s">
        <v>15</v>
      </c>
      <c r="D17" s="207" t="s">
        <v>16</v>
      </c>
      <c r="E17" s="208"/>
      <c r="F17" s="208"/>
      <c r="G17" s="208"/>
      <c r="H17" s="208"/>
      <c r="I17" s="208"/>
      <c r="J17" s="209"/>
      <c r="K17" s="207" t="s">
        <v>17</v>
      </c>
      <c r="L17" s="208"/>
      <c r="M17" s="208"/>
      <c r="N17" s="208"/>
      <c r="O17" s="208"/>
      <c r="P17" s="208"/>
      <c r="Q17" s="209"/>
      <c r="R17" s="207" t="s">
        <v>18</v>
      </c>
      <c r="S17" s="208"/>
      <c r="T17" s="208"/>
      <c r="U17" s="208"/>
      <c r="V17" s="208"/>
      <c r="W17" s="208"/>
      <c r="X17" s="209"/>
      <c r="Y17" s="207" t="s">
        <v>19</v>
      </c>
      <c r="Z17" s="208"/>
      <c r="AA17" s="208"/>
      <c r="AB17" s="208"/>
      <c r="AC17" s="208"/>
      <c r="AD17" s="208"/>
      <c r="AE17" s="209"/>
      <c r="AF17" s="221" t="s">
        <v>20</v>
      </c>
      <c r="AG17" s="212" t="s">
        <v>21</v>
      </c>
    </row>
    <row r="18" spans="2:33" ht="29.25" customHeight="1">
      <c r="B18" s="202"/>
      <c r="C18" s="205"/>
      <c r="D18" s="215" t="s">
        <v>22</v>
      </c>
      <c r="E18" s="216"/>
      <c r="F18" s="217" t="s">
        <v>23</v>
      </c>
      <c r="G18" s="218"/>
      <c r="H18" s="218"/>
      <c r="I18" s="216"/>
      <c r="J18" s="219" t="s">
        <v>24</v>
      </c>
      <c r="K18" s="215" t="s">
        <v>22</v>
      </c>
      <c r="L18" s="216"/>
      <c r="M18" s="217" t="s">
        <v>23</v>
      </c>
      <c r="N18" s="218"/>
      <c r="O18" s="218"/>
      <c r="P18" s="216"/>
      <c r="Q18" s="219" t="s">
        <v>24</v>
      </c>
      <c r="R18" s="215" t="s">
        <v>22</v>
      </c>
      <c r="S18" s="216"/>
      <c r="T18" s="217" t="s">
        <v>23</v>
      </c>
      <c r="U18" s="218"/>
      <c r="V18" s="218"/>
      <c r="W18" s="216"/>
      <c r="X18" s="219" t="s">
        <v>24</v>
      </c>
      <c r="Y18" s="215" t="s">
        <v>22</v>
      </c>
      <c r="Z18" s="216"/>
      <c r="AA18" s="217" t="s">
        <v>23</v>
      </c>
      <c r="AB18" s="218"/>
      <c r="AC18" s="218"/>
      <c r="AD18" s="216"/>
      <c r="AE18" s="219" t="s">
        <v>24</v>
      </c>
      <c r="AF18" s="222"/>
      <c r="AG18" s="213"/>
    </row>
    <row r="19" spans="2:33" ht="108.75">
      <c r="B19" s="203"/>
      <c r="C19" s="206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20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20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20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20"/>
      <c r="AF19" s="223"/>
      <c r="AG19" s="214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/>
      <c r="G21" s="39"/>
      <c r="H21" s="39"/>
      <c r="I21" s="40"/>
      <c r="J21" s="41">
        <f t="shared" ref="J21:J28" si="0">SUM(D21:I21)</f>
        <v>0</v>
      </c>
      <c r="K21" s="42"/>
      <c r="L21" s="43"/>
      <c r="M21" s="43"/>
      <c r="N21" s="43"/>
      <c r="O21" s="43"/>
      <c r="P21" s="44"/>
      <c r="Q21" s="45">
        <f t="shared" ref="Q21:Q29" si="1">SUM(K21:P21)</f>
        <v>0</v>
      </c>
      <c r="R21" s="46"/>
      <c r="S21" s="47"/>
      <c r="T21" s="47"/>
      <c r="U21" s="47"/>
      <c r="V21" s="47"/>
      <c r="W21" s="48"/>
      <c r="X21" s="49">
        <f t="shared" ref="X21:X29" si="2">SUM(R21:W21)</f>
        <v>0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7</v>
      </c>
      <c r="AG21" s="56">
        <v>10238.393</v>
      </c>
    </row>
    <row r="22" spans="2:33" ht="15.75" thickBot="1">
      <c r="B22" s="57" t="s">
        <v>62</v>
      </c>
      <c r="C22" s="58" t="s">
        <v>33</v>
      </c>
      <c r="D22" s="59"/>
      <c r="E22" s="60"/>
      <c r="F22" s="60"/>
      <c r="G22" s="60"/>
      <c r="H22" s="60">
        <v>7.626652703233408E-2</v>
      </c>
      <c r="I22" s="61">
        <v>2.5637757996247328</v>
      </c>
      <c r="J22" s="62">
        <f t="shared" si="0"/>
        <v>2.640042326657067</v>
      </c>
      <c r="K22" s="63"/>
      <c r="L22" s="64"/>
      <c r="M22" s="64"/>
      <c r="N22" s="64"/>
      <c r="O22" s="64">
        <v>4.0297595671335692E-3</v>
      </c>
      <c r="P22" s="65">
        <v>3.2048261116201945E-2</v>
      </c>
      <c r="Q22" s="66">
        <f t="shared" si="1"/>
        <v>3.6078020683335515E-2</v>
      </c>
      <c r="R22" s="67"/>
      <c r="S22" s="68"/>
      <c r="T22" s="68"/>
      <c r="U22" s="68"/>
      <c r="V22" s="68">
        <v>0.33094924062346998</v>
      </c>
      <c r="W22" s="69">
        <v>10.286330488962669</v>
      </c>
      <c r="X22" s="70">
        <f t="shared" si="2"/>
        <v>10.617279729586139</v>
      </c>
      <c r="Y22" s="71"/>
      <c r="Z22" s="72"/>
      <c r="AA22" s="73"/>
      <c r="AB22" s="73"/>
      <c r="AC22" s="73"/>
      <c r="AD22" s="74"/>
      <c r="AE22" s="75">
        <f t="shared" si="3"/>
        <v>0</v>
      </c>
      <c r="AF22" s="76">
        <v>10</v>
      </c>
      <c r="AG22" s="77">
        <v>145368.82999999999</v>
      </c>
    </row>
    <row r="23" spans="2:33">
      <c r="B23" s="78" t="s">
        <v>63</v>
      </c>
      <c r="C23" s="37" t="s">
        <v>64</v>
      </c>
      <c r="D23" s="38">
        <v>172.02014661604923</v>
      </c>
      <c r="E23" s="39">
        <v>0.4569773530566828</v>
      </c>
      <c r="F23" s="39">
        <v>26.5465505956277</v>
      </c>
      <c r="G23" s="39">
        <v>48.530065017236112</v>
      </c>
      <c r="H23" s="39">
        <v>2.6230505738098353</v>
      </c>
      <c r="I23" s="40">
        <v>40.378461404197758</v>
      </c>
      <c r="J23" s="41">
        <f>SUM(D23:I23)</f>
        <v>290.55525155997736</v>
      </c>
      <c r="K23" s="42">
        <v>0.65437011825282543</v>
      </c>
      <c r="L23" s="43">
        <v>9.065322686215474E-3</v>
      </c>
      <c r="M23" s="43">
        <v>0.32990356503905399</v>
      </c>
      <c r="N23" s="43">
        <v>0.34111794737531093</v>
      </c>
      <c r="O23" s="43">
        <v>2.0473884016232492E-2</v>
      </c>
      <c r="P23" s="44">
        <v>0.40033599511279838</v>
      </c>
      <c r="Q23" s="45">
        <f t="shared" si="1"/>
        <v>1.7552668324824365</v>
      </c>
      <c r="R23" s="46">
        <v>506.53567608179486</v>
      </c>
      <c r="S23" s="47">
        <v>1.699183104784326</v>
      </c>
      <c r="T23" s="47">
        <v>103.46980126591022</v>
      </c>
      <c r="U23" s="47">
        <v>164.74268763374235</v>
      </c>
      <c r="V23" s="47">
        <v>8.7719281529691742</v>
      </c>
      <c r="W23" s="48">
        <v>136.68837293623457</v>
      </c>
      <c r="X23" s="49">
        <f t="shared" si="2"/>
        <v>921.90764917543549</v>
      </c>
      <c r="Y23" s="50">
        <v>0.17306584631496269</v>
      </c>
      <c r="Z23" s="51">
        <v>1.1313457258803508</v>
      </c>
      <c r="AA23" s="52">
        <v>8.395514247065498E-3</v>
      </c>
      <c r="AB23" s="52">
        <v>0.28429986472924029</v>
      </c>
      <c r="AC23" s="52"/>
      <c r="AD23" s="53">
        <v>0.49484443862634725</v>
      </c>
      <c r="AE23" s="54">
        <f t="shared" si="3"/>
        <v>2.0919513897979662</v>
      </c>
      <c r="AF23" s="79">
        <f>SUM(AF24,AF25)</f>
        <v>1653</v>
      </c>
      <c r="AG23" s="80">
        <f>SUM(AG24,AG25)</f>
        <v>462554.38799999998</v>
      </c>
    </row>
    <row r="24" spans="2:33" ht="25.5">
      <c r="B24" s="81" t="s">
        <v>65</v>
      </c>
      <c r="C24" s="82" t="s">
        <v>34</v>
      </c>
      <c r="D24" s="83">
        <v>67.523682822426679</v>
      </c>
      <c r="E24" s="84">
        <v>0.89256256214202689</v>
      </c>
      <c r="F24" s="84">
        <v>9.5509062816545072</v>
      </c>
      <c r="G24" s="84">
        <v>25.596586798116018</v>
      </c>
      <c r="H24" s="84">
        <v>1.5573853902635988</v>
      </c>
      <c r="I24" s="85">
        <v>31.081665709737802</v>
      </c>
      <c r="J24" s="86">
        <f t="shared" si="0"/>
        <v>136.20278956434063</v>
      </c>
      <c r="K24" s="87">
        <v>0.25772194914739971</v>
      </c>
      <c r="L24" s="88">
        <v>1.5450900213325118E-2</v>
      </c>
      <c r="M24" s="88">
        <v>0.19541887810593436</v>
      </c>
      <c r="N24" s="88">
        <v>0.2574978877545781</v>
      </c>
      <c r="O24" s="88">
        <v>1.9563360360738843E-2</v>
      </c>
      <c r="P24" s="89">
        <v>0.40511233411288028</v>
      </c>
      <c r="Q24" s="90">
        <f t="shared" si="1"/>
        <v>1.1507653096948562</v>
      </c>
      <c r="R24" s="91">
        <v>118.09806810259383</v>
      </c>
      <c r="S24" s="92">
        <v>1.5458626759570429</v>
      </c>
      <c r="T24" s="92">
        <v>30.374542359744311</v>
      </c>
      <c r="U24" s="92">
        <v>40.143161850000915</v>
      </c>
      <c r="V24" s="92">
        <v>2.4300882635045253</v>
      </c>
      <c r="W24" s="93">
        <v>50.401837787236992</v>
      </c>
      <c r="X24" s="94">
        <f t="shared" si="2"/>
        <v>242.99356103903762</v>
      </c>
      <c r="Y24" s="95">
        <v>2.4030584380120151E-2</v>
      </c>
      <c r="Z24" s="96">
        <v>0.65211667997031186</v>
      </c>
      <c r="AA24" s="97">
        <v>1.0222801047487012E-3</v>
      </c>
      <c r="AB24" s="97">
        <v>9.591694791039411E-2</v>
      </c>
      <c r="AC24" s="97"/>
      <c r="AD24" s="98">
        <v>0.23621672338220673</v>
      </c>
      <c r="AE24" s="99">
        <f t="shared" si="3"/>
        <v>1.0093032157477815</v>
      </c>
      <c r="AF24" s="100">
        <v>576</v>
      </c>
      <c r="AG24" s="101">
        <v>264680.79599999997</v>
      </c>
    </row>
    <row r="25" spans="2:33" ht="15.75" thickBot="1">
      <c r="B25" s="102" t="s">
        <v>66</v>
      </c>
      <c r="C25" s="58" t="s">
        <v>67</v>
      </c>
      <c r="D25" s="59">
        <v>263.72343136170542</v>
      </c>
      <c r="E25" s="60">
        <v>7.4719494660259803E-2</v>
      </c>
      <c r="F25" s="60">
        <v>41.461470712334041</v>
      </c>
      <c r="G25" s="60">
        <v>68.655868388819925</v>
      </c>
      <c r="H25" s="60">
        <v>3.5582496630658751</v>
      </c>
      <c r="I25" s="61">
        <v>48.5370791395788</v>
      </c>
      <c r="J25" s="62">
        <f t="shared" si="0"/>
        <v>426.01081876016428</v>
      </c>
      <c r="K25" s="63">
        <v>1.0024578781138243</v>
      </c>
      <c r="L25" s="64">
        <v>3.4615116769692723E-3</v>
      </c>
      <c r="M25" s="64">
        <v>0.44792370746334687</v>
      </c>
      <c r="N25" s="64">
        <v>0.41450066157885895</v>
      </c>
      <c r="O25" s="64">
        <v>2.1272935075149622E-2</v>
      </c>
      <c r="P25" s="65">
        <v>0.39614440853211424</v>
      </c>
      <c r="Q25" s="66">
        <f t="shared" si="1"/>
        <v>2.2857611024402633</v>
      </c>
      <c r="R25" s="67">
        <v>388.43760797920226</v>
      </c>
      <c r="S25" s="68">
        <v>0.15332042882728181</v>
      </c>
      <c r="T25" s="68">
        <v>73.095258906166407</v>
      </c>
      <c r="U25" s="68">
        <v>124.59952578374262</v>
      </c>
      <c r="V25" s="68">
        <v>6.341839889464655</v>
      </c>
      <c r="W25" s="69">
        <v>86.286535148997388</v>
      </c>
      <c r="X25" s="70">
        <f t="shared" si="2"/>
        <v>678.91408813640055</v>
      </c>
      <c r="Y25" s="71">
        <v>0.30385518182153348</v>
      </c>
      <c r="Z25" s="72">
        <v>1.5519042410686854</v>
      </c>
      <c r="AA25" s="73">
        <v>1.4866066125114189E-2</v>
      </c>
      <c r="AB25" s="73">
        <v>0.4496196433618857</v>
      </c>
      <c r="AC25" s="73"/>
      <c r="AD25" s="74">
        <v>0.72180916215031565</v>
      </c>
      <c r="AE25" s="75">
        <f t="shared" si="3"/>
        <v>3.0420542945275342</v>
      </c>
      <c r="AF25" s="76">
        <v>1077</v>
      </c>
      <c r="AG25" s="77">
        <v>197873.592</v>
      </c>
    </row>
    <row r="26" spans="2:33">
      <c r="B26" s="103" t="s">
        <v>68</v>
      </c>
      <c r="C26" s="104" t="s">
        <v>35</v>
      </c>
      <c r="D26" s="105">
        <v>22.664504516297946</v>
      </c>
      <c r="E26" s="106">
        <v>6.1659466771392418E-2</v>
      </c>
      <c r="F26" s="106">
        <v>2.8020857878430858</v>
      </c>
      <c r="G26" s="106">
        <v>8.1856285726753057</v>
      </c>
      <c r="H26" s="106">
        <v>0.37342802286512194</v>
      </c>
      <c r="I26" s="107">
        <v>13.565154688659074</v>
      </c>
      <c r="J26" s="108">
        <f t="shared" si="0"/>
        <v>47.652461055111928</v>
      </c>
      <c r="K26" s="109">
        <v>7.4017105205742464E-2</v>
      </c>
      <c r="L26" s="110">
        <v>8.2253349042195746E-4</v>
      </c>
      <c r="M26" s="110">
        <v>5.2997774577824321E-2</v>
      </c>
      <c r="N26" s="110">
        <v>5.0401448706200634E-2</v>
      </c>
      <c r="O26" s="110">
        <v>3.1526814155430466E-3</v>
      </c>
      <c r="P26" s="111">
        <v>0.10375267268839726</v>
      </c>
      <c r="Q26" s="112">
        <f t="shared" si="1"/>
        <v>0.28514421608412965</v>
      </c>
      <c r="R26" s="113">
        <v>61.923442381299097</v>
      </c>
      <c r="S26" s="114">
        <v>0.1881818009621119</v>
      </c>
      <c r="T26" s="114">
        <v>6.9800738802085815</v>
      </c>
      <c r="U26" s="114">
        <v>18.622727076828369</v>
      </c>
      <c r="V26" s="114">
        <v>1.025114537081409</v>
      </c>
      <c r="W26" s="115">
        <v>34.31494694095916</v>
      </c>
      <c r="X26" s="116">
        <f t="shared" si="2"/>
        <v>123.05448661733872</v>
      </c>
      <c r="Y26" s="117">
        <v>1.5927041061220928E-4</v>
      </c>
      <c r="Z26" s="118"/>
      <c r="AA26" s="119"/>
      <c r="AB26" s="119"/>
      <c r="AC26" s="119"/>
      <c r="AD26" s="120">
        <v>8.7271457869703708E-6</v>
      </c>
      <c r="AE26" s="121">
        <f t="shared" si="3"/>
        <v>1.6799755639917966E-4</v>
      </c>
      <c r="AF26" s="79">
        <f>SUM(AF27,AF28)</f>
        <v>456670</v>
      </c>
      <c r="AG26" s="80">
        <f>SUM(AG27,AG28)</f>
        <v>1455166.567</v>
      </c>
    </row>
    <row r="27" spans="2:33" ht="25.5">
      <c r="B27" s="81" t="s">
        <v>65</v>
      </c>
      <c r="C27" s="82" t="s">
        <v>69</v>
      </c>
      <c r="D27" s="83">
        <v>23.231572117426843</v>
      </c>
      <c r="E27" s="84">
        <v>0.10212064772414309</v>
      </c>
      <c r="F27" s="84">
        <v>2.0953287867542372</v>
      </c>
      <c r="G27" s="84">
        <v>1.7960807928038949</v>
      </c>
      <c r="H27" s="84">
        <v>0.3863705321924874</v>
      </c>
      <c r="I27" s="85">
        <v>5.6991789083542228</v>
      </c>
      <c r="J27" s="86">
        <f t="shared" si="0"/>
        <v>33.310651785255828</v>
      </c>
      <c r="K27" s="87">
        <v>7.0350609400309017E-2</v>
      </c>
      <c r="L27" s="88">
        <v>1.2370056062027662E-3</v>
      </c>
      <c r="M27" s="88">
        <v>4.1329991084223743E-2</v>
      </c>
      <c r="N27" s="88">
        <v>1.8555084093041494E-2</v>
      </c>
      <c r="O27" s="88">
        <v>2.2032703627460591E-3</v>
      </c>
      <c r="P27" s="89">
        <v>4.6464731336386171E-2</v>
      </c>
      <c r="Q27" s="90">
        <f t="shared" si="1"/>
        <v>0.18014069188290927</v>
      </c>
      <c r="R27" s="91">
        <v>33.96877002161704</v>
      </c>
      <c r="S27" s="92">
        <v>0.158874450620237</v>
      </c>
      <c r="T27" s="92">
        <v>2.6470121340284716</v>
      </c>
      <c r="U27" s="92">
        <v>2.2854810997917974</v>
      </c>
      <c r="V27" s="92">
        <v>0.502653275257678</v>
      </c>
      <c r="W27" s="93">
        <v>7.4010579034551256</v>
      </c>
      <c r="X27" s="94">
        <f t="shared" si="2"/>
        <v>46.96384888477035</v>
      </c>
      <c r="Y27" s="95">
        <v>3.4076003491623371E-4</v>
      </c>
      <c r="Z27" s="96"/>
      <c r="AA27" s="97"/>
      <c r="AB27" s="97"/>
      <c r="AC27" s="97"/>
      <c r="AD27" s="98"/>
      <c r="AE27" s="99">
        <f t="shared" si="3"/>
        <v>3.4076003491623371E-4</v>
      </c>
      <c r="AF27" s="122">
        <v>213634</v>
      </c>
      <c r="AG27" s="101">
        <v>760471.43400000001</v>
      </c>
    </row>
    <row r="28" spans="2:33" ht="15.75" thickBot="1">
      <c r="B28" s="102" t="s">
        <v>66</v>
      </c>
      <c r="C28" s="26" t="s">
        <v>36</v>
      </c>
      <c r="D28" s="123">
        <v>22.166861248684011</v>
      </c>
      <c r="E28" s="124">
        <v>2.6151823131090931E-2</v>
      </c>
      <c r="F28" s="124">
        <v>3.4223167139808202</v>
      </c>
      <c r="G28" s="124">
        <v>13.792923768910299</v>
      </c>
      <c r="H28" s="124">
        <v>0.36207002494746288</v>
      </c>
      <c r="I28" s="125">
        <v>20.468123369095458</v>
      </c>
      <c r="J28" s="126">
        <f t="shared" si="0"/>
        <v>60.238446948749143</v>
      </c>
      <c r="K28" s="127">
        <v>7.7234723263406704E-2</v>
      </c>
      <c r="L28" s="128">
        <v>4.5880391458054262E-4</v>
      </c>
      <c r="M28" s="128">
        <v>6.3237107405177115E-2</v>
      </c>
      <c r="N28" s="128">
        <v>7.834896134167374E-2</v>
      </c>
      <c r="O28" s="128">
        <v>3.9858590079184641E-3</v>
      </c>
      <c r="P28" s="129">
        <v>0.15402702846632502</v>
      </c>
      <c r="Q28" s="130">
        <f t="shared" si="1"/>
        <v>0.37729248339908156</v>
      </c>
      <c r="R28" s="131">
        <v>27.954672359682437</v>
      </c>
      <c r="S28" s="132">
        <v>2.9307350341874899E-2</v>
      </c>
      <c r="T28" s="132">
        <v>4.3330617461801122</v>
      </c>
      <c r="U28" s="132">
        <v>16.337245977036574</v>
      </c>
      <c r="V28" s="132">
        <v>0.52246126182372865</v>
      </c>
      <c r="W28" s="133">
        <v>26.913889037504262</v>
      </c>
      <c r="X28" s="134">
        <f t="shared" si="2"/>
        <v>76.090637732568979</v>
      </c>
      <c r="Y28" s="135"/>
      <c r="Z28" s="136"/>
      <c r="AA28" s="137"/>
      <c r="AB28" s="137"/>
      <c r="AC28" s="137"/>
      <c r="AD28" s="138">
        <v>1.6385854092162236E-5</v>
      </c>
      <c r="AE28" s="139">
        <f t="shared" si="3"/>
        <v>1.6385854092162236E-5</v>
      </c>
      <c r="AF28" s="140">
        <v>243036</v>
      </c>
      <c r="AG28" s="141">
        <v>694695.13300000003</v>
      </c>
    </row>
    <row r="29" spans="2:33" ht="15.75" thickBot="1">
      <c r="B29" s="142" t="s">
        <v>70</v>
      </c>
      <c r="C29" s="143" t="s">
        <v>71</v>
      </c>
      <c r="D29" s="144">
        <f t="shared" ref="D29:I29" si="4">SUM(D21,D22,D23,D26)</f>
        <v>194.68465113234717</v>
      </c>
      <c r="E29" s="145">
        <f t="shared" si="4"/>
        <v>0.51863681982807519</v>
      </c>
      <c r="F29" s="145">
        <f t="shared" si="4"/>
        <v>29.348636383470787</v>
      </c>
      <c r="G29" s="145">
        <f t="shared" si="4"/>
        <v>56.715693589911417</v>
      </c>
      <c r="H29" s="145">
        <f t="shared" si="4"/>
        <v>3.0727451237072914</v>
      </c>
      <c r="I29" s="145">
        <f t="shared" si="4"/>
        <v>56.507391892481564</v>
      </c>
      <c r="J29" s="146">
        <f>SUM(D29:I29)</f>
        <v>340.84775494174636</v>
      </c>
      <c r="K29" s="147">
        <f t="shared" ref="K29:P29" si="5">SUM(K21,K22,K23,K26)</f>
        <v>0.72838722345856788</v>
      </c>
      <c r="L29" s="148">
        <f t="shared" si="5"/>
        <v>9.8878561766374308E-3</v>
      </c>
      <c r="M29" s="148">
        <f t="shared" si="5"/>
        <v>0.38290133961687833</v>
      </c>
      <c r="N29" s="148">
        <f t="shared" si="5"/>
        <v>0.39151939608151154</v>
      </c>
      <c r="O29" s="148">
        <f t="shared" si="5"/>
        <v>2.7656324998909108E-2</v>
      </c>
      <c r="P29" s="148">
        <f t="shared" si="5"/>
        <v>0.53613692891739761</v>
      </c>
      <c r="Q29" s="149">
        <f t="shared" si="1"/>
        <v>2.0764890692499018</v>
      </c>
      <c r="R29" s="150">
        <f t="shared" ref="R29:W29" si="6">SUM(R21,R22,R23,R26)</f>
        <v>568.459118463094</v>
      </c>
      <c r="S29" s="151">
        <f t="shared" si="6"/>
        <v>1.8873649057464379</v>
      </c>
      <c r="T29" s="151">
        <f t="shared" si="6"/>
        <v>110.4498751461188</v>
      </c>
      <c r="U29" s="151">
        <f t="shared" si="6"/>
        <v>183.36541471057072</v>
      </c>
      <c r="V29" s="151">
        <f t="shared" si="6"/>
        <v>10.127991930674053</v>
      </c>
      <c r="W29" s="151">
        <f t="shared" si="6"/>
        <v>181.28965036615642</v>
      </c>
      <c r="X29" s="152">
        <f t="shared" si="2"/>
        <v>1055.5794155223605</v>
      </c>
      <c r="Y29" s="153">
        <f t="shared" ref="Y29:AD29" si="7">SUM(Y21,Y22,Y23,Y26)</f>
        <v>0.17322511672557489</v>
      </c>
      <c r="Z29" s="154">
        <f t="shared" si="7"/>
        <v>1.1313457258803508</v>
      </c>
      <c r="AA29" s="154">
        <f t="shared" si="7"/>
        <v>8.395514247065498E-3</v>
      </c>
      <c r="AB29" s="154">
        <f t="shared" si="7"/>
        <v>0.28429986472924029</v>
      </c>
      <c r="AC29" s="154">
        <f t="shared" si="7"/>
        <v>0</v>
      </c>
      <c r="AD29" s="154">
        <f t="shared" si="7"/>
        <v>0.49485316577213423</v>
      </c>
      <c r="AE29" s="155">
        <f t="shared" si="3"/>
        <v>2.0921193873543658</v>
      </c>
      <c r="AF29" s="156">
        <f>SUM(AF21,AF22,AF23,AF26)</f>
        <v>458340</v>
      </c>
      <c r="AG29" s="157">
        <f>SUM(AG21,AG22,AG23,AG26)</f>
        <v>2073328.1780000001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231"/>
      <c r="H31" s="231"/>
      <c r="I31" s="231"/>
      <c r="J31" s="231"/>
      <c r="K31" s="231"/>
      <c r="L31" s="161"/>
      <c r="M31" s="161"/>
      <c r="N31" s="161"/>
      <c r="O31" s="161"/>
      <c r="P31" s="161"/>
      <c r="Q31" s="161"/>
      <c r="R31" s="161"/>
      <c r="S31" s="161"/>
      <c r="T31" s="161"/>
      <c r="U31" s="232" t="s">
        <v>90</v>
      </c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233" t="s">
        <v>91</v>
      </c>
      <c r="G34" s="233"/>
      <c r="H34" s="233"/>
      <c r="I34" s="233"/>
      <c r="J34" s="233"/>
      <c r="K34" s="233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224" t="s">
        <v>76</v>
      </c>
      <c r="I35" s="224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225" t="s">
        <v>86</v>
      </c>
      <c r="F36" s="225"/>
      <c r="G36" s="225"/>
      <c r="H36" s="225"/>
      <c r="I36" s="225"/>
      <c r="J36" s="225"/>
      <c r="K36" s="225"/>
      <c r="L36" s="162"/>
      <c r="M36" s="162" t="s">
        <v>79</v>
      </c>
      <c r="N36" s="225" t="s">
        <v>87</v>
      </c>
      <c r="O36" s="225"/>
      <c r="P36" s="225"/>
      <c r="Q36" s="225"/>
      <c r="R36" s="225"/>
      <c r="S36" s="225"/>
      <c r="T36" s="162"/>
      <c r="U36" s="162" t="s">
        <v>80</v>
      </c>
      <c r="V36" s="162"/>
      <c r="W36" s="162"/>
      <c r="X36" s="226" t="s">
        <v>88</v>
      </c>
      <c r="Y36" s="227"/>
      <c r="Z36" s="227"/>
      <c r="AA36" s="227"/>
      <c r="AB36" s="227"/>
      <c r="AC36" s="227"/>
      <c r="AD36" s="227"/>
      <c r="AE36" s="227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  <mergeCell ref="G11:AF11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C8:T8"/>
    <mergeCell ref="U8:AF8"/>
    <mergeCell ref="B17:B19"/>
    <mergeCell ref="C17:C19"/>
    <mergeCell ref="D17:J17"/>
    <mergeCell ref="K17:Q17"/>
    <mergeCell ref="R17:X17"/>
    <mergeCell ref="C12:AF12"/>
    <mergeCell ref="C13:AF13"/>
    <mergeCell ref="C7:T7"/>
    <mergeCell ref="U7:AF7"/>
    <mergeCell ref="AB2:AG2"/>
    <mergeCell ref="B3:AG3"/>
    <mergeCell ref="B4:AG4"/>
    <mergeCell ref="O5:Q5"/>
    <mergeCell ref="O6:Q6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31496062992125984" right="0.31496062992125984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ЕЦП_11-НКРЕКП</vt:lpstr>
      <vt:lpstr>'ЕЦП_11-НКРЕКП'!Область_печати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2025-07-16T05:46:52Z</dcterms:modified>
</cp:coreProperties>
</file>