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ЕЦП_11-НКРЕКП" sheetId="1" r:id="rId1"/>
  </sheets>
  <definedNames>
    <definedName name="_xlnm.Print_Area" localSheetId="0">'ЕЦП_11-НКРЕКП'!$A$1:$AG$37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AE29" i="1" s="1"/>
  <c r="W29" i="1"/>
  <c r="V29" i="1"/>
  <c r="U29" i="1"/>
  <c r="T29" i="1"/>
  <c r="X29" i="1" s="1"/>
  <c r="S29" i="1"/>
  <c r="R29" i="1"/>
  <c r="P29" i="1"/>
  <c r="O29" i="1"/>
  <c r="N29" i="1"/>
  <c r="M29" i="1"/>
  <c r="L29" i="1"/>
  <c r="Q29" i="1" s="1"/>
  <c r="K29" i="1"/>
  <c r="I29" i="1"/>
  <c r="H29" i="1"/>
  <c r="G29" i="1"/>
  <c r="F29" i="1"/>
  <c r="E29" i="1"/>
  <c r="D29" i="1"/>
  <c r="J29" i="1" s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F29" i="1" s="1"/>
  <c r="AE23" i="1"/>
  <c r="X23" i="1"/>
  <c r="Q23" i="1"/>
  <c r="J23" i="1"/>
  <c r="AE22" i="1"/>
  <c r="X22" i="1"/>
  <c r="Q22" i="1"/>
  <c r="J22" i="1"/>
  <c r="AE21" i="1"/>
  <c r="X21" i="1"/>
  <c r="Q21" i="1"/>
  <c r="J21" i="1"/>
</calcChain>
</file>

<file path=xl/sharedStrings.xml><?xml version="1.0" encoding="utf-8"?>
<sst xmlns="http://schemas.openxmlformats.org/spreadsheetml/2006/main" count="127" uniqueCount="93">
  <si>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</si>
  <si>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</si>
  <si>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</si>
  <si>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</si>
  <si>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</si>
  <si>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</si>
  <si>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</si>
  <si>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</si>
  <si>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</si>
  <si>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</si>
  <si>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</si>
  <si>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</si>
  <si>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</si>
  <si>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</si>
  <si>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</si>
  <si>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</si>
  <si>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</si>
  <si>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</si>
  <si>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</si>
  <si>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</si>
  <si>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</si>
  <si>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</si>
  <si>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</si>
  <si>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</si>
  <si>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</si>
  <si>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</si>
  <si>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</si>
  <si>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</si>
  <si>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</si>
  <si>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</si>
  <si>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</si>
  <si>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</si>
  <si>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</si>
  <si>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</si>
  <si>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</si>
  <si>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</si>
  <si>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</si>
  <si>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</si>
  <si>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</si>
  <si>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</si>
  <si>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</si>
  <si>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</si>
  <si>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</si>
  <si>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</si>
  <si>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</si>
  <si>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</si>
  <si>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</si>
  <si>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</si>
  <si>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</si>
  <si>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</si>
  <si>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</si>
  <si>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</si>
  <si>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</si>
  <si>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</si>
  <si>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</si>
  <si>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</si>
  <si>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</si>
  <si>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</si>
  <si>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</si>
  <si>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</si>
  <si>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</si>
  <si>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</si>
  <si>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</si>
  <si>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</si>
  <si>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</si>
  <si>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</si>
  <si>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</si>
  <si>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</si>
  <si>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</si>
  <si>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</si>
  <si>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</si>
  <si>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</si>
  <si>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</si>
  <si>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</si>
  <si>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</si>
  <si>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</si>
  <si>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</si>
  <si>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</si>
  <si>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</si>
  <si>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</si>
  <si>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</si>
  <si>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</si>
  <si>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</si>
  <si>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ПрАТ "Рівнеобленерго"</t>
  </si>
  <si>
    <t>Код ЄДРПОУ  5424874</t>
  </si>
  <si>
    <t>м. Рівне, 33000, Україна. ПрАТ "Рівнеобленерго" вул. Князя Володимира, 71, Тел..: +38(0362)694219, факс +38(0362)694211</t>
  </si>
  <si>
    <t>0362-694222</t>
  </si>
  <si>
    <t>0362-694264</t>
  </si>
  <si>
    <t>Volodymyr.Turovskyy@roe.vsei.ua</t>
  </si>
  <si>
    <t>Красінський І.В.</t>
  </si>
  <si>
    <t>Туровський В.О.</t>
  </si>
  <si>
    <t>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</si>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</sst>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4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u/>
      <sz val="11"/>
      <color indexed="12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view="pageBreakPreview" topLeftCell="A7" zoomScale="85" zoomScaleNormal="85" zoomScaleSheetLayoutView="85" workbookViewId="0">
      <selection activeCell="J33" sqref="J33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7.5703125" customWidth="1"/>
    <col min="8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2" t="s">
        <v>82</v>
      </c>
      <c r="AC2" s="232"/>
      <c r="AD2" s="232"/>
      <c r="AE2" s="232"/>
      <c r="AF2" s="232"/>
      <c r="AG2" s="232"/>
    </row>
    <row r="3" spans="2:33" ht="18.75">
      <c r="B3" s="233" t="s">
        <v>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</row>
    <row r="4" spans="2:33" ht="18.75">
      <c r="B4" s="234" t="s">
        <v>1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5" t="s">
        <v>92</v>
      </c>
      <c r="P5" s="235"/>
      <c r="Q5" s="235"/>
      <c r="R5" s="5"/>
      <c r="S5" s="192" t="s">
        <v>91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6" t="s">
        <v>4</v>
      </c>
      <c r="P6" s="236"/>
      <c r="Q6" s="236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1" t="s">
        <v>5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 t="s">
        <v>6</v>
      </c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11"/>
    </row>
    <row r="8" spans="2:33" ht="39.75" customHeight="1">
      <c r="B8" s="11"/>
      <c r="C8" s="221" t="s">
        <v>7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2" t="s">
        <v>81</v>
      </c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197" t="s">
        <v>83</v>
      </c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199" t="s">
        <v>84</v>
      </c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7"/>
    </row>
    <row r="11" spans="2:33" ht="15.75">
      <c r="B11" s="15"/>
      <c r="C11" s="16" t="s">
        <v>10</v>
      </c>
      <c r="D11" s="13"/>
      <c r="E11" s="13"/>
      <c r="F11" s="11"/>
      <c r="G11" s="197" t="s">
        <v>85</v>
      </c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7"/>
    </row>
    <row r="12" spans="2:33">
      <c r="B12" s="15"/>
      <c r="C12" s="229" t="s">
        <v>11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17"/>
    </row>
    <row r="13" spans="2:33" ht="15.75">
      <c r="B13" s="15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17"/>
    </row>
    <row r="14" spans="2:33">
      <c r="B14" s="15"/>
      <c r="C14" s="209" t="s">
        <v>12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18"/>
    </row>
    <row r="15" spans="2:33" ht="15.75">
      <c r="B15" s="1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1" t="s">
        <v>13</v>
      </c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23" t="s">
        <v>14</v>
      </c>
      <c r="C17" s="226" t="s">
        <v>15</v>
      </c>
      <c r="D17" s="215" t="s">
        <v>16</v>
      </c>
      <c r="E17" s="216"/>
      <c r="F17" s="216"/>
      <c r="G17" s="216"/>
      <c r="H17" s="216"/>
      <c r="I17" s="216"/>
      <c r="J17" s="217"/>
      <c r="K17" s="215" t="s">
        <v>17</v>
      </c>
      <c r="L17" s="216"/>
      <c r="M17" s="216"/>
      <c r="N17" s="216"/>
      <c r="O17" s="216"/>
      <c r="P17" s="216"/>
      <c r="Q17" s="217"/>
      <c r="R17" s="215" t="s">
        <v>18</v>
      </c>
      <c r="S17" s="216"/>
      <c r="T17" s="216"/>
      <c r="U17" s="216"/>
      <c r="V17" s="216"/>
      <c r="W17" s="216"/>
      <c r="X17" s="217"/>
      <c r="Y17" s="215" t="s">
        <v>19</v>
      </c>
      <c r="Z17" s="216"/>
      <c r="AA17" s="216"/>
      <c r="AB17" s="216"/>
      <c r="AC17" s="216"/>
      <c r="AD17" s="216"/>
      <c r="AE17" s="217"/>
      <c r="AF17" s="218" t="s">
        <v>20</v>
      </c>
      <c r="AG17" s="212" t="s">
        <v>21</v>
      </c>
    </row>
    <row r="18" spans="2:33" ht="29.25" customHeight="1">
      <c r="B18" s="224"/>
      <c r="C18" s="227"/>
      <c r="D18" s="200" t="s">
        <v>22</v>
      </c>
      <c r="E18" s="201"/>
      <c r="F18" s="202" t="s">
        <v>23</v>
      </c>
      <c r="G18" s="203"/>
      <c r="H18" s="203"/>
      <c r="I18" s="201"/>
      <c r="J18" s="204" t="s">
        <v>24</v>
      </c>
      <c r="K18" s="200" t="s">
        <v>22</v>
      </c>
      <c r="L18" s="201"/>
      <c r="M18" s="202" t="s">
        <v>23</v>
      </c>
      <c r="N18" s="203"/>
      <c r="O18" s="203"/>
      <c r="P18" s="201"/>
      <c r="Q18" s="204" t="s">
        <v>24</v>
      </c>
      <c r="R18" s="200" t="s">
        <v>22</v>
      </c>
      <c r="S18" s="201"/>
      <c r="T18" s="202" t="s">
        <v>23</v>
      </c>
      <c r="U18" s="203"/>
      <c r="V18" s="203"/>
      <c r="W18" s="201"/>
      <c r="X18" s="204" t="s">
        <v>24</v>
      </c>
      <c r="Y18" s="200" t="s">
        <v>22</v>
      </c>
      <c r="Z18" s="201"/>
      <c r="AA18" s="202" t="s">
        <v>23</v>
      </c>
      <c r="AB18" s="203"/>
      <c r="AC18" s="203"/>
      <c r="AD18" s="201"/>
      <c r="AE18" s="204" t="s">
        <v>24</v>
      </c>
      <c r="AF18" s="219"/>
      <c r="AG18" s="213"/>
    </row>
    <row r="19" spans="2:33" ht="108.75">
      <c r="B19" s="225"/>
      <c r="C19" s="228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05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05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05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05"/>
      <c r="AF19" s="220"/>
      <c r="AG19" s="214"/>
    </row>
    <row r="20" spans="2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2:33">
      <c r="B21" s="36" t="s">
        <v>60</v>
      </c>
      <c r="C21" s="37" t="s">
        <v>61</v>
      </c>
      <c r="D21" s="38"/>
      <c r="E21" s="39"/>
      <c r="F21" s="39">
        <v>6.5479911615032425</v>
      </c>
      <c r="G21" s="39"/>
      <c r="H21" s="39">
        <v>150.30784231179476</v>
      </c>
      <c r="I21" s="40"/>
      <c r="J21" s="41">
        <f t="shared" ref="J21:J28" si="0">SUM(D21:I21)</f>
        <v>156.85583347329799</v>
      </c>
      <c r="K21" s="42"/>
      <c r="L21" s="43"/>
      <c r="M21" s="43">
        <v>3.6034542555442375E-2</v>
      </c>
      <c r="N21" s="43"/>
      <c r="O21" s="43">
        <v>0.75196150498746861</v>
      </c>
      <c r="P21" s="44"/>
      <c r="Q21" s="45">
        <f t="shared" ref="Q21:Q29" si="1">SUM(K21:P21)</f>
        <v>0.78799604754291097</v>
      </c>
      <c r="R21" s="46"/>
      <c r="S21" s="47"/>
      <c r="T21" s="47">
        <v>28.178678213521799</v>
      </c>
      <c r="U21" s="47"/>
      <c r="V21" s="47">
        <v>609.98259187256338</v>
      </c>
      <c r="W21" s="48"/>
      <c r="X21" s="49">
        <f t="shared" ref="X21:X29" si="2">SUM(R21:W21)</f>
        <v>638.16127008608521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7</v>
      </c>
      <c r="AG21" s="56">
        <v>12926</v>
      </c>
    </row>
    <row r="22" spans="2:33" ht="15.75" thickBot="1">
      <c r="B22" s="57" t="s">
        <v>62</v>
      </c>
      <c r="C22" s="58" t="s">
        <v>33</v>
      </c>
      <c r="D22" s="59"/>
      <c r="E22" s="60"/>
      <c r="F22" s="60">
        <v>15.898383462500735</v>
      </c>
      <c r="G22" s="60"/>
      <c r="H22" s="60">
        <v>173.47239278523892</v>
      </c>
      <c r="I22" s="61">
        <v>3.3259817340642033</v>
      </c>
      <c r="J22" s="62">
        <f t="shared" si="0"/>
        <v>192.69675798180387</v>
      </c>
      <c r="K22" s="63"/>
      <c r="L22" s="64"/>
      <c r="M22" s="64">
        <v>8.01354130993851E-2</v>
      </c>
      <c r="N22" s="64"/>
      <c r="O22" s="64">
        <v>0.90695802586547247</v>
      </c>
      <c r="P22" s="65">
        <v>5.2217367689753928E-2</v>
      </c>
      <c r="Q22" s="66">
        <f t="shared" si="1"/>
        <v>1.0393108066546115</v>
      </c>
      <c r="R22" s="67"/>
      <c r="S22" s="68"/>
      <c r="T22" s="68">
        <v>66.796289720784884</v>
      </c>
      <c r="U22" s="68"/>
      <c r="V22" s="68">
        <v>772.75136203982106</v>
      </c>
      <c r="W22" s="69">
        <v>10.495289474600551</v>
      </c>
      <c r="X22" s="70">
        <f t="shared" si="2"/>
        <v>850.04294123520651</v>
      </c>
      <c r="Y22" s="71"/>
      <c r="Z22" s="72"/>
      <c r="AA22" s="73"/>
      <c r="AB22" s="73"/>
      <c r="AC22" s="73">
        <v>1.388813150426765E-2</v>
      </c>
      <c r="AD22" s="74"/>
      <c r="AE22" s="75">
        <f t="shared" si="3"/>
        <v>1.388813150426765E-2</v>
      </c>
      <c r="AF22" s="76">
        <v>15</v>
      </c>
      <c r="AG22" s="77">
        <v>159461.68400000001</v>
      </c>
    </row>
    <row r="23" spans="2:33">
      <c r="B23" s="78" t="s">
        <v>63</v>
      </c>
      <c r="C23" s="37" t="s">
        <v>64</v>
      </c>
      <c r="D23" s="38">
        <v>184.18574803304185</v>
      </c>
      <c r="E23" s="39">
        <v>0.38303279099747189</v>
      </c>
      <c r="F23" s="39">
        <v>283.26045427081311</v>
      </c>
      <c r="G23" s="39">
        <v>68.934867346204271</v>
      </c>
      <c r="H23" s="39">
        <v>5039.5016523102895</v>
      </c>
      <c r="I23" s="40">
        <v>57.879781611476957</v>
      </c>
      <c r="J23" s="41">
        <f>SUM(D23:I23)</f>
        <v>5634.1455363628229</v>
      </c>
      <c r="K23" s="42">
        <v>0.66221106382607442</v>
      </c>
      <c r="L23" s="43">
        <v>7.353053447602678E-3</v>
      </c>
      <c r="M23" s="43">
        <v>1.6657294486409611</v>
      </c>
      <c r="N23" s="43">
        <v>0.38805625053168402</v>
      </c>
      <c r="O23" s="43">
        <v>25.423839947300571</v>
      </c>
      <c r="P23" s="44">
        <v>0.45154859101012329</v>
      </c>
      <c r="Q23" s="45">
        <f t="shared" si="1"/>
        <v>28.598738354757018</v>
      </c>
      <c r="R23" s="46">
        <v>544.09456297852307</v>
      </c>
      <c r="S23" s="47">
        <v>1.089319164556688</v>
      </c>
      <c r="T23" s="47">
        <v>874.09547254471374</v>
      </c>
      <c r="U23" s="47">
        <v>242.08756863141386</v>
      </c>
      <c r="V23" s="47">
        <v>18734.310924652651</v>
      </c>
      <c r="W23" s="48">
        <v>202.42351234505912</v>
      </c>
      <c r="X23" s="49">
        <f t="shared" si="2"/>
        <v>20598.101360316919</v>
      </c>
      <c r="Y23" s="50">
        <v>0.11920409903827907</v>
      </c>
      <c r="Z23" s="51">
        <v>1.0083346239167279</v>
      </c>
      <c r="AA23" s="52">
        <v>4.3385414735335887E-3</v>
      </c>
      <c r="AB23" s="52"/>
      <c r="AC23" s="52">
        <v>4.8692439071739715E-2</v>
      </c>
      <c r="AD23" s="53">
        <v>0.77674506869902649</v>
      </c>
      <c r="AE23" s="54">
        <f t="shared" si="3"/>
        <v>1.9573147721993067</v>
      </c>
      <c r="AF23" s="79">
        <f>SUM(AF24,AF25)</f>
        <v>1650</v>
      </c>
      <c r="AG23" s="80">
        <f>SUM(AG24,AG25)</f>
        <v>497152.10600000003</v>
      </c>
    </row>
    <row r="24" spans="2:33" ht="25.5">
      <c r="B24" s="81" t="s">
        <v>65</v>
      </c>
      <c r="C24" s="82" t="s">
        <v>34</v>
      </c>
      <c r="D24" s="83">
        <v>61.364179034268645</v>
      </c>
      <c r="E24" s="84">
        <v>0.30509678481548558</v>
      </c>
      <c r="F24" s="84">
        <v>168.30930216148835</v>
      </c>
      <c r="G24" s="84">
        <v>28.059914857586378</v>
      </c>
      <c r="H24" s="84">
        <v>3638.1354375896699</v>
      </c>
      <c r="I24" s="85">
        <v>38.782185949149749</v>
      </c>
      <c r="J24" s="86">
        <f t="shared" si="0"/>
        <v>3934.9561163769786</v>
      </c>
      <c r="K24" s="87">
        <v>0.22408448385351742</v>
      </c>
      <c r="L24" s="88">
        <v>5.3672648587623772E-3</v>
      </c>
      <c r="M24" s="88">
        <v>1.0101888656302185</v>
      </c>
      <c r="N24" s="88">
        <v>0.21427664228426277</v>
      </c>
      <c r="O24" s="88">
        <v>18.341877366700377</v>
      </c>
      <c r="P24" s="89">
        <v>0.38072300491568078</v>
      </c>
      <c r="Q24" s="90">
        <f t="shared" si="1"/>
        <v>20.176517628242816</v>
      </c>
      <c r="R24" s="91">
        <v>112.48912363865711</v>
      </c>
      <c r="S24" s="92">
        <v>0.40080902667268004</v>
      </c>
      <c r="T24" s="92">
        <v>257.99111062604976</v>
      </c>
      <c r="U24" s="92">
        <v>46.757386426311861</v>
      </c>
      <c r="V24" s="92">
        <v>8559.0871715206194</v>
      </c>
      <c r="W24" s="93">
        <v>61.824069017704474</v>
      </c>
      <c r="X24" s="94">
        <f t="shared" si="2"/>
        <v>9038.5496702560158</v>
      </c>
      <c r="Y24" s="95">
        <v>4.333325493332079E-2</v>
      </c>
      <c r="Z24" s="96">
        <v>0.52730907636945223</v>
      </c>
      <c r="AA24" s="97"/>
      <c r="AB24" s="97"/>
      <c r="AC24" s="97">
        <v>3.2960933273749327E-2</v>
      </c>
      <c r="AD24" s="98">
        <v>0.36946162711386032</v>
      </c>
      <c r="AE24" s="99">
        <f t="shared" si="3"/>
        <v>0.97306489169038268</v>
      </c>
      <c r="AF24" s="100">
        <v>576</v>
      </c>
      <c r="AG24" s="101">
        <v>295199.36700000003</v>
      </c>
    </row>
    <row r="25" spans="2:33" ht="15.75" thickBot="1">
      <c r="B25" s="102" t="s">
        <v>66</v>
      </c>
      <c r="C25" s="58" t="s">
        <v>67</v>
      </c>
      <c r="D25" s="59">
        <v>290.38276445514595</v>
      </c>
      <c r="E25" s="60">
        <v>0.450419744248853</v>
      </c>
      <c r="F25" s="60">
        <v>382.65235658738163</v>
      </c>
      <c r="G25" s="60">
        <v>104.27717762665539</v>
      </c>
      <c r="H25" s="60">
        <v>6251.1854968600528</v>
      </c>
      <c r="I25" s="61">
        <v>74.39241613249601</v>
      </c>
      <c r="J25" s="62">
        <f t="shared" si="0"/>
        <v>7103.3406314059803</v>
      </c>
      <c r="K25" s="63">
        <v>1.0410348810724628</v>
      </c>
      <c r="L25" s="64">
        <v>9.0700549897504319E-3</v>
      </c>
      <c r="M25" s="64">
        <v>2.232539127322422</v>
      </c>
      <c r="N25" s="64">
        <v>0.53831386457553765</v>
      </c>
      <c r="O25" s="64">
        <v>31.547221227995966</v>
      </c>
      <c r="P25" s="65">
        <v>0.51278755734877823</v>
      </c>
      <c r="Q25" s="66">
        <f t="shared" si="1"/>
        <v>35.880966713304922</v>
      </c>
      <c r="R25" s="67">
        <v>431.60543933986065</v>
      </c>
      <c r="S25" s="68">
        <v>0.68851013788400794</v>
      </c>
      <c r="T25" s="68">
        <v>616.10436191867336</v>
      </c>
      <c r="U25" s="68">
        <v>195.33018220510033</v>
      </c>
      <c r="V25" s="68">
        <v>10175.223753132017</v>
      </c>
      <c r="W25" s="69">
        <v>140.59944332735273</v>
      </c>
      <c r="X25" s="70">
        <f t="shared" si="2"/>
        <v>11559.551690060889</v>
      </c>
      <c r="Y25" s="71">
        <v>0.18480542088308985</v>
      </c>
      <c r="Z25" s="72">
        <v>1.4242508053232681</v>
      </c>
      <c r="AA25" s="73">
        <v>8.0898382845800924E-3</v>
      </c>
      <c r="AB25" s="73"/>
      <c r="AC25" s="73">
        <v>6.2294601893729866E-2</v>
      </c>
      <c r="AD25" s="74">
        <v>1.1289005303745161</v>
      </c>
      <c r="AE25" s="75">
        <f t="shared" si="3"/>
        <v>2.8083411967591836</v>
      </c>
      <c r="AF25" s="76">
        <v>1074</v>
      </c>
      <c r="AG25" s="77">
        <v>201952.739</v>
      </c>
    </row>
    <row r="26" spans="2:33">
      <c r="B26" s="103" t="s">
        <v>68</v>
      </c>
      <c r="C26" s="104" t="s">
        <v>35</v>
      </c>
      <c r="D26" s="105">
        <v>17.531867230597079</v>
      </c>
      <c r="E26" s="106">
        <v>9.7304171238240242E-2</v>
      </c>
      <c r="F26" s="106">
        <v>2.6527836247870535</v>
      </c>
      <c r="G26" s="106">
        <v>13.101507474113806</v>
      </c>
      <c r="H26" s="106">
        <v>0.39798974367923151</v>
      </c>
      <c r="I26" s="107">
        <v>10.795964218484499</v>
      </c>
      <c r="J26" s="108">
        <f t="shared" si="0"/>
        <v>44.577416462899905</v>
      </c>
      <c r="K26" s="109">
        <v>6.0813743731581923E-2</v>
      </c>
      <c r="L26" s="110">
        <v>4.8206016372595426E-4</v>
      </c>
      <c r="M26" s="110">
        <v>5.3663548180931796E-2</v>
      </c>
      <c r="N26" s="110">
        <v>4.9610752777299108E-2</v>
      </c>
      <c r="O26" s="110">
        <v>1.8039083954812859E-3</v>
      </c>
      <c r="P26" s="111">
        <v>7.6248394041649126E-2</v>
      </c>
      <c r="Q26" s="112">
        <f t="shared" si="1"/>
        <v>0.2426224072906692</v>
      </c>
      <c r="R26" s="113">
        <v>46.223852453264811</v>
      </c>
      <c r="S26" s="114">
        <v>0.26746290288931729</v>
      </c>
      <c r="T26" s="114">
        <v>6.6649328040923868</v>
      </c>
      <c r="U26" s="114">
        <v>30.659103987241885</v>
      </c>
      <c r="V26" s="114">
        <v>0.94844560690423296</v>
      </c>
      <c r="W26" s="115">
        <v>27.114667295631047</v>
      </c>
      <c r="X26" s="116">
        <f t="shared" si="2"/>
        <v>111.87846505002368</v>
      </c>
      <c r="Y26" s="117"/>
      <c r="Z26" s="118">
        <v>7.8525637530019697E-4</v>
      </c>
      <c r="AA26" s="119"/>
      <c r="AB26" s="119"/>
      <c r="AC26" s="119"/>
      <c r="AD26" s="120"/>
      <c r="AE26" s="121">
        <f t="shared" si="3"/>
        <v>7.8525637530019697E-4</v>
      </c>
      <c r="AF26" s="79">
        <f>SUM(AF27,AF28)</f>
        <v>456777</v>
      </c>
      <c r="AG26" s="80">
        <f>SUM(AG27,AG28)</f>
        <v>1464885.453</v>
      </c>
    </row>
    <row r="27" spans="2:33" ht="25.5">
      <c r="B27" s="81" t="s">
        <v>65</v>
      </c>
      <c r="C27" s="82" t="s">
        <v>69</v>
      </c>
      <c r="D27" s="83">
        <v>9.5683091469294634</v>
      </c>
      <c r="E27" s="84">
        <v>0.10471105675376909</v>
      </c>
      <c r="F27" s="84">
        <v>2.3332925653268104</v>
      </c>
      <c r="G27" s="84">
        <v>3.4321471411435427</v>
      </c>
      <c r="H27" s="84">
        <v>2.267328362772538E-3</v>
      </c>
      <c r="I27" s="85">
        <v>4.6367852858856455</v>
      </c>
      <c r="J27" s="86">
        <f t="shared" si="0"/>
        <v>20.077512524402003</v>
      </c>
      <c r="K27" s="87">
        <v>3.5717477714796435E-2</v>
      </c>
      <c r="L27" s="88">
        <v>3.2928005268480844E-4</v>
      </c>
      <c r="M27" s="88">
        <v>4.6442599430815912E-2</v>
      </c>
      <c r="N27" s="88">
        <v>2.1572547451607593E-2</v>
      </c>
      <c r="O27" s="88">
        <v>5.1744008279041323E-5</v>
      </c>
      <c r="P27" s="89">
        <v>3.6267845802855331E-2</v>
      </c>
      <c r="Q27" s="90">
        <f t="shared" si="1"/>
        <v>0.14038149446103912</v>
      </c>
      <c r="R27" s="91">
        <v>13.086505563929546</v>
      </c>
      <c r="S27" s="92">
        <v>0.14429779927619099</v>
      </c>
      <c r="T27" s="92">
        <v>2.9948567362658864</v>
      </c>
      <c r="U27" s="92">
        <v>4.5617262069401878</v>
      </c>
      <c r="V27" s="92">
        <v>3.5835526365019599E-3</v>
      </c>
      <c r="W27" s="93">
        <v>6.383887892872627</v>
      </c>
      <c r="X27" s="94">
        <f t="shared" si="2"/>
        <v>27.174857751920939</v>
      </c>
      <c r="Y27" s="95"/>
      <c r="Z27" s="96">
        <v>8.2320013171202112E-4</v>
      </c>
      <c r="AA27" s="97"/>
      <c r="AB27" s="97"/>
      <c r="AC27" s="97"/>
      <c r="AD27" s="98"/>
      <c r="AE27" s="99">
        <f t="shared" si="3"/>
        <v>8.2320013171202112E-4</v>
      </c>
      <c r="AF27" s="122">
        <v>211987</v>
      </c>
      <c r="AG27" s="101">
        <v>754236.39599999995</v>
      </c>
    </row>
    <row r="28" spans="2:33" ht="15.75" thickBot="1">
      <c r="B28" s="102" t="s">
        <v>66</v>
      </c>
      <c r="C28" s="26" t="s">
        <v>36</v>
      </c>
      <c r="D28" s="123">
        <v>24.4175153743533</v>
      </c>
      <c r="E28" s="124">
        <v>9.0899847069924836E-2</v>
      </c>
      <c r="F28" s="124">
        <v>2.9290298701721276</v>
      </c>
      <c r="G28" s="124">
        <v>21.462068460612372</v>
      </c>
      <c r="H28" s="124">
        <v>0.74014902547749972</v>
      </c>
      <c r="I28" s="125">
        <v>16.121465525656461</v>
      </c>
      <c r="J28" s="126">
        <f t="shared" si="0"/>
        <v>65.76112810334169</v>
      </c>
      <c r="K28" s="127">
        <v>8.2513096671330485E-2</v>
      </c>
      <c r="L28" s="128">
        <v>6.1416067419386327E-4</v>
      </c>
      <c r="M28" s="128">
        <v>5.9907103113916636E-2</v>
      </c>
      <c r="N28" s="128">
        <v>7.3853837894120325E-2</v>
      </c>
      <c r="O28" s="128">
        <v>3.318908014186705E-3</v>
      </c>
      <c r="P28" s="129">
        <v>0.11081736244427813</v>
      </c>
      <c r="Q28" s="130">
        <f t="shared" si="1"/>
        <v>0.33102446881202618</v>
      </c>
      <c r="R28" s="131">
        <v>33.137346889335063</v>
      </c>
      <c r="S28" s="132">
        <v>0.1231651036131258</v>
      </c>
      <c r="T28" s="132">
        <v>3.6700760678265216</v>
      </c>
      <c r="U28" s="132">
        <v>26.097377780301482</v>
      </c>
      <c r="V28" s="132">
        <v>0.94486205426773096</v>
      </c>
      <c r="W28" s="133">
        <v>20.7307794027585</v>
      </c>
      <c r="X28" s="134">
        <f t="shared" si="2"/>
        <v>84.703607298102426</v>
      </c>
      <c r="Y28" s="135"/>
      <c r="Z28" s="136">
        <v>7.5244850811830933E-4</v>
      </c>
      <c r="AA28" s="137"/>
      <c r="AB28" s="137"/>
      <c r="AC28" s="137"/>
      <c r="AD28" s="138"/>
      <c r="AE28" s="139">
        <f t="shared" si="3"/>
        <v>7.5244850811830933E-4</v>
      </c>
      <c r="AF28" s="140">
        <v>244790</v>
      </c>
      <c r="AG28" s="141">
        <v>710649.05700000003</v>
      </c>
    </row>
    <row r="29" spans="2:33" ht="15.75" thickBot="1">
      <c r="B29" s="142" t="s">
        <v>70</v>
      </c>
      <c r="C29" s="143" t="s">
        <v>71</v>
      </c>
      <c r="D29" s="144">
        <f t="shared" ref="D29:I29" si="4">SUM(D21,D22,D23,D26)</f>
        <v>201.71761526363892</v>
      </c>
      <c r="E29" s="145">
        <f t="shared" si="4"/>
        <v>0.48033696223571215</v>
      </c>
      <c r="F29" s="145">
        <f t="shared" si="4"/>
        <v>308.35961251960413</v>
      </c>
      <c r="G29" s="145">
        <f t="shared" si="4"/>
        <v>82.036374820318073</v>
      </c>
      <c r="H29" s="145">
        <f t="shared" si="4"/>
        <v>5363.679877151003</v>
      </c>
      <c r="I29" s="145">
        <f t="shared" si="4"/>
        <v>72.001727564025657</v>
      </c>
      <c r="J29" s="146">
        <f>SUM(D29:I29)</f>
        <v>6028.2755442808257</v>
      </c>
      <c r="K29" s="147">
        <f t="shared" ref="K29:P29" si="5">SUM(K21,K22,K23,K26)</f>
        <v>0.7230248075576563</v>
      </c>
      <c r="L29" s="148">
        <f t="shared" si="5"/>
        <v>7.835113611328633E-3</v>
      </c>
      <c r="M29" s="148">
        <f t="shared" si="5"/>
        <v>1.8355629524767203</v>
      </c>
      <c r="N29" s="148">
        <f t="shared" si="5"/>
        <v>0.43766700330898312</v>
      </c>
      <c r="O29" s="148">
        <f t="shared" si="5"/>
        <v>27.084563386548993</v>
      </c>
      <c r="P29" s="148">
        <f t="shared" si="5"/>
        <v>0.58001435274152624</v>
      </c>
      <c r="Q29" s="149">
        <f t="shared" si="1"/>
        <v>30.668667616245205</v>
      </c>
      <c r="R29" s="150">
        <f t="shared" ref="R29:W29" si="6">SUM(R21,R22,R23,R26)</f>
        <v>590.31841543178791</v>
      </c>
      <c r="S29" s="151">
        <f t="shared" si="6"/>
        <v>1.3567820674460052</v>
      </c>
      <c r="T29" s="151">
        <f t="shared" si="6"/>
        <v>975.73537328311272</v>
      </c>
      <c r="U29" s="151">
        <f t="shared" si="6"/>
        <v>272.74667261865574</v>
      </c>
      <c r="V29" s="151">
        <f t="shared" si="6"/>
        <v>20117.993324171941</v>
      </c>
      <c r="W29" s="151">
        <f t="shared" si="6"/>
        <v>240.03346911529073</v>
      </c>
      <c r="X29" s="152">
        <f t="shared" si="2"/>
        <v>22198.184036688232</v>
      </c>
      <c r="Y29" s="153">
        <f t="shared" ref="Y29:AD29" si="7">SUM(Y21,Y22,Y23,Y26)</f>
        <v>0.11920409903827907</v>
      </c>
      <c r="Z29" s="154">
        <f t="shared" si="7"/>
        <v>1.009119880292028</v>
      </c>
      <c r="AA29" s="154">
        <f t="shared" si="7"/>
        <v>4.3385414735335887E-3</v>
      </c>
      <c r="AB29" s="154">
        <f t="shared" si="7"/>
        <v>0</v>
      </c>
      <c r="AC29" s="154">
        <f t="shared" si="7"/>
        <v>6.2580570576007369E-2</v>
      </c>
      <c r="AD29" s="154">
        <f t="shared" si="7"/>
        <v>0.77674506869902649</v>
      </c>
      <c r="AE29" s="155">
        <f t="shared" si="3"/>
        <v>1.9719881600788745</v>
      </c>
      <c r="AF29" s="156">
        <f>SUM(AF21,AF22,AF23,AF26)</f>
        <v>458449</v>
      </c>
      <c r="AG29" s="157">
        <f>SUM(AG21,AG22,AG23,AG26)</f>
        <v>2134425.2429999998</v>
      </c>
    </row>
    <row r="30" spans="2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18.75">
      <c r="B31" s="161"/>
      <c r="C31" s="162" t="s">
        <v>74</v>
      </c>
      <c r="D31" s="163"/>
      <c r="E31" s="163"/>
      <c r="F31" s="164"/>
      <c r="G31" s="206"/>
      <c r="H31" s="206"/>
      <c r="I31" s="206"/>
      <c r="J31" s="206"/>
      <c r="K31" s="206"/>
      <c r="L31" s="161"/>
      <c r="M31" s="161"/>
      <c r="N31" s="161"/>
      <c r="O31" s="161"/>
      <c r="P31" s="161"/>
      <c r="Q31" s="161"/>
      <c r="R31" s="161"/>
      <c r="S31" s="161"/>
      <c r="T31" s="161"/>
      <c r="U31" s="207" t="s">
        <v>89</v>
      </c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 t="s">
        <v>75</v>
      </c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 t="s">
        <v>76</v>
      </c>
      <c r="AA32" s="170"/>
      <c r="AB32" s="170"/>
      <c r="AC32" s="170"/>
      <c r="AD32" s="170"/>
      <c r="AE32" s="170"/>
      <c r="AF32" s="170"/>
      <c r="AG32" s="170"/>
    </row>
    <row r="33" spans="2:33" ht="15.75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77</v>
      </c>
      <c r="D34" s="175"/>
      <c r="E34" s="175"/>
      <c r="F34" s="208" t="s">
        <v>90</v>
      </c>
      <c r="G34" s="208"/>
      <c r="H34" s="208"/>
      <c r="I34" s="208"/>
      <c r="J34" s="208"/>
      <c r="K34" s="208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>
      <c r="B35" s="166"/>
      <c r="C35" s="178"/>
      <c r="D35" s="179"/>
      <c r="E35" s="178"/>
      <c r="F35" s="180"/>
      <c r="G35" s="181"/>
      <c r="H35" s="193" t="s">
        <v>76</v>
      </c>
      <c r="I35" s="193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78</v>
      </c>
      <c r="D36" s="188"/>
      <c r="E36" s="194" t="s">
        <v>86</v>
      </c>
      <c r="F36" s="194"/>
      <c r="G36" s="194"/>
      <c r="H36" s="194"/>
      <c r="I36" s="194"/>
      <c r="J36" s="194"/>
      <c r="K36" s="194"/>
      <c r="L36" s="162"/>
      <c r="M36" s="162" t="s">
        <v>79</v>
      </c>
      <c r="N36" s="194" t="s">
        <v>87</v>
      </c>
      <c r="O36" s="194"/>
      <c r="P36" s="194"/>
      <c r="Q36" s="194"/>
      <c r="R36" s="194"/>
      <c r="S36" s="194"/>
      <c r="T36" s="162"/>
      <c r="U36" s="162" t="s">
        <v>80</v>
      </c>
      <c r="V36" s="162"/>
      <c r="W36" s="162"/>
      <c r="X36" s="195" t="s">
        <v>88</v>
      </c>
      <c r="Y36" s="196"/>
      <c r="Z36" s="196"/>
      <c r="AA36" s="196"/>
      <c r="AB36" s="196"/>
      <c r="AC36" s="196"/>
      <c r="AD36" s="196"/>
      <c r="AE36" s="196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B17:B19"/>
    <mergeCell ref="C17:C19"/>
    <mergeCell ref="D17:J17"/>
    <mergeCell ref="K17:Q17"/>
    <mergeCell ref="R17:X17"/>
    <mergeCell ref="C12:AF12"/>
    <mergeCell ref="C13:AF13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  <mergeCell ref="G11:AF11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51181102362204722" right="0.5118110236220472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ЕЦП_11-НКРЕКП</vt:lpstr>
      <vt:lpstr>'ЕЦП_11-НКРЕКП'!Область_печати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2024-07-18T06:47:50Z</dcterms:modified>
</cp:coreProperties>
</file>