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ЕЦП_11-НКРЕКП" sheetId="1" r:id="rId1"/>
  </sheets>
  <definedNames>
    <definedName name="_xlnm.Print_Area" localSheetId="0">'ЕЦП_11-НКРЕКП'!$A$1:$AG$37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8" i="1" l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G29" i="1"/>
  <c r="AF29" i="1"/>
  <c r="X29" i="1" l="1"/>
  <c r="J29" i="1"/>
  <c r="AE29" i="1"/>
  <c r="Q29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<sst xmlns="http://schemas.openxmlformats.org/spreadsheetml/2006/main" count="127" uniqueCount="93">
  <si>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</si>
  <si>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</si>
  <si>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</si>
  <si>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</si>
  <si>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</si>
  <si>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</si>
  <si>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</si>
  <si>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</si>
  <si>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</si>
  <si>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</si>
  <si>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</si>
  <si>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</si>
  <si>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</si>
  <si>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</si>
  <si>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</si>
  <si>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</si>
  <si>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</si>
  <si>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</si>
  <si>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</si>
  <si>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</si>
  <si>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</si>
  <si>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</si>
  <si>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</si>
  <si>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</si>
  <si>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</si>
  <si>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</si>
  <si>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</si>
  <si>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</si>
  <si>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</si>
  <si>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</si>
  <si>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</si>
  <si>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</si>
  <si>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</si>
  <si>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</si>
  <si>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</si>
  <si>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</si>
  <si>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</si>
  <si>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</si>
  <si>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</si>
  <si>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</si>
  <si>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</si>
  <si>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</si>
  <si>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</si>
  <si>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</si>
  <si>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</si>
  <si>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</si>
  <si>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</si>
  <si>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</si>
  <si>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</si>
  <si>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</si>
  <si>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</si>
  <si>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</si>
  <si>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</si>
  <si>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</si>
  <si>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</si>
  <si>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</si>
  <si>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</si>
  <si>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</si>
  <si>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</si>
  <si>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</si>
  <si>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</si>
  <si>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</si>
  <si>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</si>
  <si>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</si>
  <si>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</si>
  <si>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</si>
  <si>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</si>
  <si>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</si>
  <si>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</si>
  <si>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</si>
  <si>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</si>
  <si>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</si>
  <si>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</si>
  <si>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</si>
  <si>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</si>
  <si>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</si>
  <si>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</si>
  <si>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</si>
  <si>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</si>
  <si>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</si>
  <si>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</si>
  <si>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</si>
  <si>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</si>
  <si>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ПрАТ "Рівнеобленерго"</t>
  </si>
  <si>
    <t>Код ЄДРПОУ  5424874</t>
  </si>
  <si>
    <t>м. Рівне, 33000, Україна. ПрАТ "Рівнеобленерго" вул. Князя Володимира, 71, Тел..: +38(0362)694219, факс +38(0362)694211</t>
  </si>
  <si>
    <t>0362-694222</t>
  </si>
  <si>
    <t>0362-694264</t>
  </si>
  <si>
    <t>Volodymyr.Turovskyy@roe.vsei.ua</t>
  </si>
  <si>
    <t>2023</t>
  </si>
  <si>
    <t>Ігор КРАСІНСЬКИЙ</t>
  </si>
  <si>
    <t>Володимир ТУРОВСЬКИЙ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</si>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</sst>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4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u/>
      <sz val="11"/>
      <color indexed="12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view="pageBreakPreview" zoomScale="60" zoomScaleNormal="85" workbookViewId="0">
      <selection sqref="A1:AG37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4" t="s">
        <v>82</v>
      </c>
      <c r="AC2" s="194"/>
      <c r="AD2" s="194"/>
      <c r="AE2" s="194"/>
      <c r="AF2" s="194"/>
      <c r="AG2" s="194"/>
    </row>
    <row r="3" spans="2:33" ht="18.75">
      <c r="B3" s="195" t="s">
        <v>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2:33" ht="18.75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197" t="s">
        <v>92</v>
      </c>
      <c r="P5" s="197"/>
      <c r="Q5" s="197"/>
      <c r="R5" s="5"/>
      <c r="S5" s="192" t="s">
        <v>89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198" t="s">
        <v>4</v>
      </c>
      <c r="P6" s="198"/>
      <c r="Q6" s="198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3" t="s">
        <v>5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 t="s">
        <v>6</v>
      </c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1"/>
    </row>
    <row r="8" spans="2:33" ht="39.75" customHeight="1">
      <c r="B8" s="11"/>
      <c r="C8" s="199" t="s">
        <v>7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81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1" t="s">
        <v>83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29"/>
      <c r="U10" s="230" t="s">
        <v>84</v>
      </c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17"/>
    </row>
    <row r="11" spans="2:33" ht="15.75">
      <c r="B11" s="15"/>
      <c r="C11" s="16" t="s">
        <v>10</v>
      </c>
      <c r="D11" s="13"/>
      <c r="E11" s="13"/>
      <c r="F11" s="11"/>
      <c r="G11" s="201" t="s">
        <v>85</v>
      </c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17"/>
    </row>
    <row r="12" spans="2:33">
      <c r="B12" s="15"/>
      <c r="C12" s="202" t="s">
        <v>11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17"/>
    </row>
    <row r="13" spans="2:33" ht="15.75">
      <c r="B13" s="15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17"/>
    </row>
    <row r="14" spans="2:33">
      <c r="B14" s="15"/>
      <c r="C14" s="234" t="s">
        <v>12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18"/>
    </row>
    <row r="15" spans="2:33" ht="15.75">
      <c r="B15" s="1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6" t="s">
        <v>13</v>
      </c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04" t="s">
        <v>14</v>
      </c>
      <c r="C17" s="207" t="s">
        <v>15</v>
      </c>
      <c r="D17" s="210" t="s">
        <v>16</v>
      </c>
      <c r="E17" s="211"/>
      <c r="F17" s="211"/>
      <c r="G17" s="211"/>
      <c r="H17" s="211"/>
      <c r="I17" s="211"/>
      <c r="J17" s="212"/>
      <c r="K17" s="210" t="s">
        <v>17</v>
      </c>
      <c r="L17" s="211"/>
      <c r="M17" s="211"/>
      <c r="N17" s="211"/>
      <c r="O17" s="211"/>
      <c r="P17" s="211"/>
      <c r="Q17" s="212"/>
      <c r="R17" s="210" t="s">
        <v>18</v>
      </c>
      <c r="S17" s="211"/>
      <c r="T17" s="211"/>
      <c r="U17" s="211"/>
      <c r="V17" s="211"/>
      <c r="W17" s="211"/>
      <c r="X17" s="212"/>
      <c r="Y17" s="210" t="s">
        <v>19</v>
      </c>
      <c r="Z17" s="211"/>
      <c r="AA17" s="211"/>
      <c r="AB17" s="211"/>
      <c r="AC17" s="211"/>
      <c r="AD17" s="211"/>
      <c r="AE17" s="212"/>
      <c r="AF17" s="222" t="s">
        <v>20</v>
      </c>
      <c r="AG17" s="213" t="s">
        <v>21</v>
      </c>
    </row>
    <row r="18" spans="2:33" ht="29.25" customHeight="1">
      <c r="B18" s="205"/>
      <c r="C18" s="208"/>
      <c r="D18" s="216" t="s">
        <v>22</v>
      </c>
      <c r="E18" s="217"/>
      <c r="F18" s="218" t="s">
        <v>23</v>
      </c>
      <c r="G18" s="219"/>
      <c r="H18" s="219"/>
      <c r="I18" s="217"/>
      <c r="J18" s="220" t="s">
        <v>24</v>
      </c>
      <c r="K18" s="216" t="s">
        <v>22</v>
      </c>
      <c r="L18" s="217"/>
      <c r="M18" s="218" t="s">
        <v>23</v>
      </c>
      <c r="N18" s="219"/>
      <c r="O18" s="219"/>
      <c r="P18" s="217"/>
      <c r="Q18" s="220" t="s">
        <v>24</v>
      </c>
      <c r="R18" s="216" t="s">
        <v>22</v>
      </c>
      <c r="S18" s="217"/>
      <c r="T18" s="218" t="s">
        <v>23</v>
      </c>
      <c r="U18" s="219"/>
      <c r="V18" s="219"/>
      <c r="W18" s="217"/>
      <c r="X18" s="220" t="s">
        <v>24</v>
      </c>
      <c r="Y18" s="216" t="s">
        <v>22</v>
      </c>
      <c r="Z18" s="217"/>
      <c r="AA18" s="218" t="s">
        <v>23</v>
      </c>
      <c r="AB18" s="219"/>
      <c r="AC18" s="219"/>
      <c r="AD18" s="217"/>
      <c r="AE18" s="220" t="s">
        <v>24</v>
      </c>
      <c r="AF18" s="223"/>
      <c r="AG18" s="214"/>
    </row>
    <row r="19" spans="2:33" ht="109.5">
      <c r="B19" s="206"/>
      <c r="C19" s="209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1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1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1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1"/>
      <c r="AF19" s="224"/>
      <c r="AG19" s="215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/>
      <c r="G21" s="39"/>
      <c r="H21" s="39">
        <v>1.9610724458420077</v>
      </c>
      <c r="I21" s="40">
        <v>0.13248782697316272</v>
      </c>
      <c r="J21" s="41">
        <f t="shared" ref="J21:J28" si="0">SUM(D21:I21)</f>
        <v>2.0935602728151705</v>
      </c>
      <c r="K21" s="42"/>
      <c r="L21" s="43"/>
      <c r="M21" s="43"/>
      <c r="N21" s="43"/>
      <c r="O21" s="43">
        <v>1.8588364415564052E-2</v>
      </c>
      <c r="P21" s="44">
        <v>4.2246282762645578E-4</v>
      </c>
      <c r="Q21" s="45">
        <f t="shared" ref="Q21:Q28" si="1">SUM(K21:P21)</f>
        <v>1.9010827243190507E-2</v>
      </c>
      <c r="R21" s="46"/>
      <c r="S21" s="47"/>
      <c r="T21" s="47"/>
      <c r="U21" s="47"/>
      <c r="V21" s="47">
        <v>4.0302468688388196</v>
      </c>
      <c r="W21" s="48">
        <v>0.464882320588411</v>
      </c>
      <c r="X21" s="49">
        <f t="shared" ref="X21:X28" si="2">SUM(R21:W21)</f>
        <v>4.4951291894272307</v>
      </c>
      <c r="Y21" s="50"/>
      <c r="Z21" s="51"/>
      <c r="AA21" s="52"/>
      <c r="AB21" s="52"/>
      <c r="AC21" s="52"/>
      <c r="AD21" s="53"/>
      <c r="AE21" s="54">
        <f t="shared" ref="AE21:AE28" si="3">SUM(Y21:AD21)</f>
        <v>0</v>
      </c>
      <c r="AF21" s="55">
        <v>7</v>
      </c>
      <c r="AG21" s="56">
        <v>12926</v>
      </c>
    </row>
    <row r="22" spans="2:33" ht="15.75" thickBot="1">
      <c r="B22" s="57" t="s">
        <v>62</v>
      </c>
      <c r="C22" s="58" t="s">
        <v>33</v>
      </c>
      <c r="D22" s="59"/>
      <c r="E22" s="60"/>
      <c r="F22" s="60">
        <v>1.430195639486773</v>
      </c>
      <c r="G22" s="60">
        <v>0.39430589792949661</v>
      </c>
      <c r="H22" s="60"/>
      <c r="I22" s="61">
        <v>2.1140018117993433</v>
      </c>
      <c r="J22" s="62">
        <f t="shared" si="0"/>
        <v>3.9385033492156127</v>
      </c>
      <c r="K22" s="63"/>
      <c r="L22" s="64"/>
      <c r="M22" s="64">
        <v>2.5918312239227199E-2</v>
      </c>
      <c r="N22" s="64">
        <v>3.1401618424605629E-3</v>
      </c>
      <c r="O22" s="64"/>
      <c r="P22" s="65">
        <v>9.8930341541597338E-3</v>
      </c>
      <c r="Q22" s="66">
        <f t="shared" si="1"/>
        <v>3.8951508235847497E-2</v>
      </c>
      <c r="R22" s="67"/>
      <c r="S22" s="68"/>
      <c r="T22" s="68">
        <v>10.57970119075663</v>
      </c>
      <c r="U22" s="68">
        <v>2.4014560271589902</v>
      </c>
      <c r="V22" s="68"/>
      <c r="W22" s="69">
        <v>4.7438379207658494</v>
      </c>
      <c r="X22" s="70">
        <f t="shared" si="2"/>
        <v>17.724995138681468</v>
      </c>
      <c r="Y22" s="71"/>
      <c r="Z22" s="72"/>
      <c r="AA22" s="73"/>
      <c r="AB22" s="73"/>
      <c r="AC22" s="73"/>
      <c r="AD22" s="74"/>
      <c r="AE22" s="75">
        <f t="shared" si="3"/>
        <v>0</v>
      </c>
      <c r="AF22" s="76">
        <v>14</v>
      </c>
      <c r="AG22" s="77">
        <v>159149.56400000001</v>
      </c>
    </row>
    <row r="23" spans="2:33">
      <c r="B23" s="78" t="s">
        <v>63</v>
      </c>
      <c r="C23" s="37" t="s">
        <v>64</v>
      </c>
      <c r="D23" s="38">
        <v>169.43093386061341</v>
      </c>
      <c r="E23" s="39">
        <v>2.2927819830492235</v>
      </c>
      <c r="F23" s="39">
        <v>25.956279452627545</v>
      </c>
      <c r="G23" s="39">
        <v>87.141161380800156</v>
      </c>
      <c r="H23" s="39">
        <v>10.717834028727472</v>
      </c>
      <c r="I23" s="40">
        <v>84.82894610768011</v>
      </c>
      <c r="J23" s="41">
        <f>SUM(D23:I23)</f>
        <v>380.36793681349792</v>
      </c>
      <c r="K23" s="42">
        <v>0.58587101382368056</v>
      </c>
      <c r="L23" s="43">
        <v>5.4878792366053149E-2</v>
      </c>
      <c r="M23" s="43">
        <v>0.26589244183514366</v>
      </c>
      <c r="N23" s="43">
        <v>0.52898661184812246</v>
      </c>
      <c r="O23" s="43">
        <v>7.1282980409919608E-2</v>
      </c>
      <c r="P23" s="44">
        <v>0.79320009058996721</v>
      </c>
      <c r="Q23" s="45">
        <f t="shared" si="1"/>
        <v>2.3001119308728866</v>
      </c>
      <c r="R23" s="46">
        <v>495.91454794097211</v>
      </c>
      <c r="S23" s="47">
        <v>12.829864898157689</v>
      </c>
      <c r="T23" s="47">
        <v>80.524039299900807</v>
      </c>
      <c r="U23" s="47">
        <v>283.89430707645863</v>
      </c>
      <c r="V23" s="47">
        <v>55.848705184511097</v>
      </c>
      <c r="W23" s="48">
        <v>271.31416569391001</v>
      </c>
      <c r="X23" s="49">
        <f t="shared" si="2"/>
        <v>1200.3256300939104</v>
      </c>
      <c r="Y23" s="50">
        <v>8.5696802348370682E-2</v>
      </c>
      <c r="Z23" s="51">
        <v>0.98668153271255976</v>
      </c>
      <c r="AA23" s="52">
        <v>1.2704371836972901E-2</v>
      </c>
      <c r="AB23" s="52">
        <v>0.30845012760990564</v>
      </c>
      <c r="AC23" s="52">
        <v>9.3638667979059783E-4</v>
      </c>
      <c r="AD23" s="53">
        <v>0.68339677534559207</v>
      </c>
      <c r="AE23" s="54">
        <f t="shared" si="3"/>
        <v>2.0778659965331916</v>
      </c>
      <c r="AF23" s="79">
        <f>SUM(AF24,AF25)</f>
        <v>1637</v>
      </c>
      <c r="AG23" s="80">
        <f>SUM(AG24,AG25)</f>
        <v>496509.44499999995</v>
      </c>
    </row>
    <row r="24" spans="2:33" ht="25.5">
      <c r="B24" s="81" t="s">
        <v>65</v>
      </c>
      <c r="C24" s="82" t="s">
        <v>34</v>
      </c>
      <c r="D24" s="83">
        <v>53.833636673597873</v>
      </c>
      <c r="E24" s="84">
        <v>1.1975009244274553</v>
      </c>
      <c r="F24" s="84">
        <v>11.25419594020275</v>
      </c>
      <c r="G24" s="84">
        <v>22.91939953034283</v>
      </c>
      <c r="H24" s="84">
        <v>3.3765325086319913</v>
      </c>
      <c r="I24" s="85">
        <v>36.391707525559816</v>
      </c>
      <c r="J24" s="86">
        <f t="shared" si="0"/>
        <v>128.97297310276272</v>
      </c>
      <c r="K24" s="87">
        <v>0.18961087606909435</v>
      </c>
      <c r="L24" s="88">
        <v>3.5968631895388431E-2</v>
      </c>
      <c r="M24" s="88">
        <v>0.17377795492635795</v>
      </c>
      <c r="N24" s="88">
        <v>0.20627458136642385</v>
      </c>
      <c r="O24" s="88">
        <v>6.1910227289098479E-2</v>
      </c>
      <c r="P24" s="89">
        <v>0.5176745727224269</v>
      </c>
      <c r="Q24" s="90">
        <f t="shared" si="1"/>
        <v>1.18521684426879</v>
      </c>
      <c r="R24" s="91">
        <v>91.878618455862963</v>
      </c>
      <c r="S24" s="92">
        <v>2.0018228086254761</v>
      </c>
      <c r="T24" s="92">
        <v>17.900197762546799</v>
      </c>
      <c r="U24" s="92">
        <v>52.747549188965934</v>
      </c>
      <c r="V24" s="92">
        <v>6.5310613656670071</v>
      </c>
      <c r="W24" s="93">
        <v>74.395457838901592</v>
      </c>
      <c r="X24" s="94">
        <f t="shared" si="2"/>
        <v>245.45470742056978</v>
      </c>
      <c r="Y24" s="95">
        <v>3.3260179507004037E-2</v>
      </c>
      <c r="Z24" s="96">
        <v>0.39506907994256546</v>
      </c>
      <c r="AA24" s="97">
        <v>2.6700346240101421E-3</v>
      </c>
      <c r="AB24" s="97">
        <v>0.13304552024856295</v>
      </c>
      <c r="AC24" s="97"/>
      <c r="AD24" s="98">
        <v>0.28086267089902373</v>
      </c>
      <c r="AE24" s="99">
        <f t="shared" si="3"/>
        <v>0.84490748522116632</v>
      </c>
      <c r="AF24" s="100">
        <v>566</v>
      </c>
      <c r="AG24" s="101">
        <v>296000.98499999999</v>
      </c>
    </row>
    <row r="25" spans="2:33" ht="15.75" thickBot="1">
      <c r="B25" s="102" t="s">
        <v>66</v>
      </c>
      <c r="C25" s="58" t="s">
        <v>67</v>
      </c>
      <c r="D25" s="59">
        <v>265.34341269050702</v>
      </c>
      <c r="E25" s="60">
        <v>3.2015499551748183</v>
      </c>
      <c r="F25" s="60">
        <v>38.154776372148618</v>
      </c>
      <c r="G25" s="60">
        <v>140.42673573065045</v>
      </c>
      <c r="H25" s="60">
        <v>16.809000896503637</v>
      </c>
      <c r="I25" s="61">
        <v>125.01791015041339</v>
      </c>
      <c r="J25" s="62">
        <f t="shared" si="0"/>
        <v>588.95338579539782</v>
      </c>
      <c r="K25" s="63">
        <v>0.91465285386990736</v>
      </c>
      <c r="L25" s="64">
        <v>7.0568781751170429E-2</v>
      </c>
      <c r="M25" s="64">
        <v>0.34232094830162368</v>
      </c>
      <c r="N25" s="64">
        <v>0.79674469568682138</v>
      </c>
      <c r="O25" s="64">
        <v>7.905966729753959E-2</v>
      </c>
      <c r="P25" s="65">
        <v>1.0218069528837534</v>
      </c>
      <c r="Q25" s="66">
        <f t="shared" si="1"/>
        <v>3.2251538997908158</v>
      </c>
      <c r="R25" s="67">
        <v>404.03592948510993</v>
      </c>
      <c r="S25" s="68">
        <v>10.82804208953222</v>
      </c>
      <c r="T25" s="68">
        <v>62.623841537353883</v>
      </c>
      <c r="U25" s="68">
        <v>231.14675788749227</v>
      </c>
      <c r="V25" s="68">
        <v>49.317643818844182</v>
      </c>
      <c r="W25" s="69">
        <v>196.91870785500609</v>
      </c>
      <c r="X25" s="70">
        <f t="shared" si="2"/>
        <v>954.87092267333867</v>
      </c>
      <c r="Y25" s="71">
        <v>0.12920410399442175</v>
      </c>
      <c r="Z25" s="72">
        <v>1.4775495567287578</v>
      </c>
      <c r="AA25" s="73">
        <v>2.1029983066042434E-2</v>
      </c>
      <c r="AB25" s="73">
        <v>0.4539854567187967</v>
      </c>
      <c r="AC25" s="73">
        <v>1.713318059567686E-3</v>
      </c>
      <c r="AD25" s="74">
        <v>1.0173842016137065</v>
      </c>
      <c r="AE25" s="75">
        <f t="shared" si="3"/>
        <v>3.1008666201812929</v>
      </c>
      <c r="AF25" s="76">
        <v>1071</v>
      </c>
      <c r="AG25" s="77">
        <v>200508.46</v>
      </c>
    </row>
    <row r="26" spans="2:33">
      <c r="B26" s="103" t="s">
        <v>68</v>
      </c>
      <c r="C26" s="104" t="s">
        <v>35</v>
      </c>
      <c r="D26" s="105">
        <v>15.302849228678694</v>
      </c>
      <c r="E26" s="106">
        <v>0.90868923285976844</v>
      </c>
      <c r="F26" s="106">
        <v>2.7005892703152359</v>
      </c>
      <c r="G26" s="106">
        <v>14.193921326097749</v>
      </c>
      <c r="H26" s="106">
        <v>1.0113912528418247</v>
      </c>
      <c r="I26" s="107">
        <v>13.594398665540099</v>
      </c>
      <c r="J26" s="108">
        <f t="shared" si="0"/>
        <v>47.711838976333375</v>
      </c>
      <c r="K26" s="109">
        <v>5.4377934374537251E-2</v>
      </c>
      <c r="L26" s="110">
        <v>4.9280071078281924E-3</v>
      </c>
      <c r="M26" s="110">
        <v>4.7675147861989668E-2</v>
      </c>
      <c r="N26" s="110">
        <v>5.3393639539036433E-2</v>
      </c>
      <c r="O26" s="110">
        <v>2.2081304495527119E-3</v>
      </c>
      <c r="P26" s="111">
        <v>8.7521667552241666E-2</v>
      </c>
      <c r="Q26" s="112">
        <f t="shared" si="1"/>
        <v>0.25010452688518592</v>
      </c>
      <c r="R26" s="113">
        <v>38.87079974159672</v>
      </c>
      <c r="S26" s="114">
        <v>2.347185861972156</v>
      </c>
      <c r="T26" s="114">
        <v>6.854716883500398</v>
      </c>
      <c r="U26" s="114">
        <v>33.843533169564871</v>
      </c>
      <c r="V26" s="114">
        <v>2.6076067326695505</v>
      </c>
      <c r="W26" s="115">
        <v>34.069040538582215</v>
      </c>
      <c r="X26" s="116">
        <f t="shared" si="2"/>
        <v>118.59288292788591</v>
      </c>
      <c r="Y26" s="117"/>
      <c r="Z26" s="118"/>
      <c r="AA26" s="119"/>
      <c r="AB26" s="119"/>
      <c r="AC26" s="119"/>
      <c r="AD26" s="120"/>
      <c r="AE26" s="121">
        <f t="shared" si="3"/>
        <v>0</v>
      </c>
      <c r="AF26" s="79">
        <f>SUM(AF27,AF28)</f>
        <v>457554</v>
      </c>
      <c r="AG26" s="80">
        <f>SUM(AG27,AG28)</f>
        <v>1467784</v>
      </c>
    </row>
    <row r="27" spans="2:33" ht="25.5">
      <c r="B27" s="81" t="s">
        <v>65</v>
      </c>
      <c r="C27" s="82" t="s">
        <v>69</v>
      </c>
      <c r="D27" s="83">
        <v>10.802494273351998</v>
      </c>
      <c r="E27" s="84">
        <v>0.53745491915461707</v>
      </c>
      <c r="F27" s="84">
        <v>2.5967911562306409</v>
      </c>
      <c r="G27" s="84">
        <v>5.8028880554368341</v>
      </c>
      <c r="H27" s="84">
        <v>0.58260059451490365</v>
      </c>
      <c r="I27" s="85">
        <v>7.6127969573130612</v>
      </c>
      <c r="J27" s="86">
        <f t="shared" si="0"/>
        <v>27.935025956002058</v>
      </c>
      <c r="K27" s="87">
        <v>3.9992892713590765E-2</v>
      </c>
      <c r="L27" s="88">
        <v>3.4527965731354178E-3</v>
      </c>
      <c r="M27" s="88">
        <v>4.4334100087880635E-2</v>
      </c>
      <c r="N27" s="88">
        <v>2.9034225425836908E-2</v>
      </c>
      <c r="O27" s="88">
        <v>1.4310617229406877E-3</v>
      </c>
      <c r="P27" s="89">
        <v>5.614756263296148E-2</v>
      </c>
      <c r="Q27" s="90">
        <f t="shared" si="1"/>
        <v>0.1743926391563459</v>
      </c>
      <c r="R27" s="91">
        <v>14.63254636607852</v>
      </c>
      <c r="S27" s="92">
        <v>0.80212143573524286</v>
      </c>
      <c r="T27" s="92">
        <v>3.6503159132672582</v>
      </c>
      <c r="U27" s="92">
        <v>7.9890764561076359</v>
      </c>
      <c r="V27" s="92">
        <v>0.78489285379575968</v>
      </c>
      <c r="W27" s="93">
        <v>10.671049186895944</v>
      </c>
      <c r="X27" s="94">
        <f t="shared" si="2"/>
        <v>38.530002211880365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207650</v>
      </c>
      <c r="AG27" s="101">
        <v>753580.37199999997</v>
      </c>
    </row>
    <row r="28" spans="2:33" ht="15.75" thickBot="1">
      <c r="B28" s="102" t="s">
        <v>66</v>
      </c>
      <c r="C28" s="26" t="s">
        <v>36</v>
      </c>
      <c r="D28" s="123">
        <v>19.036848291662515</v>
      </c>
      <c r="E28" s="124">
        <v>1.2167068433110868</v>
      </c>
      <c r="F28" s="124">
        <v>2.7867118238868414</v>
      </c>
      <c r="G28" s="124">
        <v>21.156063352923599</v>
      </c>
      <c r="H28" s="124">
        <v>1.3671640601653552</v>
      </c>
      <c r="I28" s="125">
        <v>18.557406116147028</v>
      </c>
      <c r="J28" s="126">
        <f t="shared" si="0"/>
        <v>64.120900488096424</v>
      </c>
      <c r="K28" s="127">
        <v>6.6313377826476741E-2</v>
      </c>
      <c r="L28" s="128">
        <v>6.1520071720290864E-3</v>
      </c>
      <c r="M28" s="128">
        <v>5.0447255702759236E-2</v>
      </c>
      <c r="N28" s="128">
        <v>7.3604940731148524E-2</v>
      </c>
      <c r="O28" s="128">
        <v>2.8528737922103795E-3</v>
      </c>
      <c r="P28" s="129">
        <v>0.11355314274330112</v>
      </c>
      <c r="Q28" s="130">
        <f t="shared" si="1"/>
        <v>0.31292359796792513</v>
      </c>
      <c r="R28" s="131">
        <v>24.23825337551839</v>
      </c>
      <c r="S28" s="132">
        <v>1.5450644262369091</v>
      </c>
      <c r="T28" s="132">
        <v>3.2044009702331562</v>
      </c>
      <c r="U28" s="132">
        <v>25.854456713457129</v>
      </c>
      <c r="V28" s="132">
        <v>1.8227138788738051</v>
      </c>
      <c r="W28" s="133">
        <v>23.397991351686368</v>
      </c>
      <c r="X28" s="134">
        <f t="shared" si="2"/>
        <v>80.062880716005751</v>
      </c>
      <c r="Y28" s="135"/>
      <c r="Z28" s="136"/>
      <c r="AA28" s="137"/>
      <c r="AB28" s="137"/>
      <c r="AC28" s="137"/>
      <c r="AD28" s="138"/>
      <c r="AE28" s="139">
        <f t="shared" si="3"/>
        <v>0</v>
      </c>
      <c r="AF28" s="140">
        <v>249904</v>
      </c>
      <c r="AG28" s="141">
        <v>714203.62800000003</v>
      </c>
    </row>
    <row r="29" spans="2:33" ht="15.75" thickBot="1">
      <c r="B29" s="142" t="s">
        <v>70</v>
      </c>
      <c r="C29" s="143" t="s">
        <v>71</v>
      </c>
      <c r="D29" s="144">
        <f t="shared" ref="D29:I29" si="4">SUM(D21,D22,D23,D26)</f>
        <v>184.7337830892921</v>
      </c>
      <c r="E29" s="145">
        <f t="shared" si="4"/>
        <v>3.2014712159089918</v>
      </c>
      <c r="F29" s="145">
        <f t="shared" si="4"/>
        <v>30.087064362429551</v>
      </c>
      <c r="G29" s="145">
        <f t="shared" si="4"/>
        <v>101.72938860482741</v>
      </c>
      <c r="H29" s="145">
        <f t="shared" si="4"/>
        <v>13.690297727411306</v>
      </c>
      <c r="I29" s="145">
        <f t="shared" si="4"/>
        <v>100.66983441199271</v>
      </c>
      <c r="J29" s="146">
        <f>SUM(D29:I29)</f>
        <v>434.11183941186204</v>
      </c>
      <c r="K29" s="147">
        <f t="shared" ref="K29:P29" si="5">SUM(K21,K22,K23,K26)</f>
        <v>0.64024894819821787</v>
      </c>
      <c r="L29" s="148">
        <f t="shared" si="5"/>
        <v>5.9806799473881345E-2</v>
      </c>
      <c r="M29" s="148">
        <f t="shared" si="5"/>
        <v>0.33948590193636052</v>
      </c>
      <c r="N29" s="148">
        <f t="shared" si="5"/>
        <v>0.58552041322961945</v>
      </c>
      <c r="O29" s="148">
        <f t="shared" si="5"/>
        <v>9.2079475275036377E-2</v>
      </c>
      <c r="P29" s="148">
        <f t="shared" si="5"/>
        <v>0.89103725512399512</v>
      </c>
      <c r="Q29" s="149">
        <f t="shared" ref="Q21:Q29" si="6">SUM(K29:P29)</f>
        <v>2.6081787932371108</v>
      </c>
      <c r="R29" s="150">
        <f t="shared" ref="R29:W29" si="7">SUM(R21,R22,R23,R26)</f>
        <v>534.78534768256884</v>
      </c>
      <c r="S29" s="151">
        <f t="shared" si="7"/>
        <v>15.177050760129845</v>
      </c>
      <c r="T29" s="151">
        <f t="shared" si="7"/>
        <v>97.958457374157831</v>
      </c>
      <c r="U29" s="151">
        <f t="shared" si="7"/>
        <v>320.13929627318248</v>
      </c>
      <c r="V29" s="151">
        <f t="shared" si="7"/>
        <v>62.486558786019472</v>
      </c>
      <c r="W29" s="151">
        <f t="shared" si="7"/>
        <v>310.59192647384651</v>
      </c>
      <c r="X29" s="152">
        <f t="shared" ref="X21:X29" si="8">SUM(R29:W29)</f>
        <v>1341.1386373499051</v>
      </c>
      <c r="Y29" s="153">
        <f t="shared" ref="Y29:AD29" si="9">SUM(Y21,Y22,Y23,Y26)</f>
        <v>8.5696802348370682E-2</v>
      </c>
      <c r="Z29" s="154">
        <f t="shared" si="9"/>
        <v>0.98668153271255976</v>
      </c>
      <c r="AA29" s="154">
        <f t="shared" si="9"/>
        <v>1.2704371836972901E-2</v>
      </c>
      <c r="AB29" s="154">
        <f t="shared" si="9"/>
        <v>0.30845012760990564</v>
      </c>
      <c r="AC29" s="154">
        <f t="shared" si="9"/>
        <v>9.3638667979059783E-4</v>
      </c>
      <c r="AD29" s="154">
        <f t="shared" si="9"/>
        <v>0.68339677534559207</v>
      </c>
      <c r="AE29" s="155">
        <f t="shared" ref="AE21:AE29" si="10">SUM(Y29:AD29)</f>
        <v>2.0778659965331916</v>
      </c>
      <c r="AF29" s="156">
        <f>SUM(AF21,AF22,AF23,AF26)</f>
        <v>459212</v>
      </c>
      <c r="AG29" s="157">
        <f>SUM(AG21,AG22,AG23,AG26)</f>
        <v>2136369.0090000001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18.75">
      <c r="B31" s="161"/>
      <c r="C31" s="162" t="s">
        <v>74</v>
      </c>
      <c r="D31" s="163"/>
      <c r="E31" s="163"/>
      <c r="F31" s="164"/>
      <c r="G31" s="231"/>
      <c r="H31" s="231"/>
      <c r="I31" s="231"/>
      <c r="J31" s="231"/>
      <c r="K31" s="231"/>
      <c r="L31" s="161"/>
      <c r="M31" s="161"/>
      <c r="N31" s="161"/>
      <c r="O31" s="161"/>
      <c r="P31" s="161"/>
      <c r="Q31" s="161"/>
      <c r="R31" s="161"/>
      <c r="S31" s="161"/>
      <c r="T31" s="161"/>
      <c r="U31" s="232" t="s">
        <v>90</v>
      </c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15.75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33" t="s">
        <v>91</v>
      </c>
      <c r="G34" s="233"/>
      <c r="H34" s="233"/>
      <c r="I34" s="233"/>
      <c r="J34" s="233"/>
      <c r="K34" s="233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>
      <c r="B35" s="166"/>
      <c r="C35" s="178"/>
      <c r="D35" s="179"/>
      <c r="E35" s="178"/>
      <c r="F35" s="180"/>
      <c r="G35" s="181"/>
      <c r="H35" s="225" t="s">
        <v>76</v>
      </c>
      <c r="I35" s="225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226" t="s">
        <v>86</v>
      </c>
      <c r="F36" s="226"/>
      <c r="G36" s="226"/>
      <c r="H36" s="226"/>
      <c r="I36" s="226"/>
      <c r="J36" s="226"/>
      <c r="K36" s="226"/>
      <c r="L36" s="162"/>
      <c r="M36" s="162" t="s">
        <v>79</v>
      </c>
      <c r="N36" s="226" t="s">
        <v>87</v>
      </c>
      <c r="O36" s="226"/>
      <c r="P36" s="226"/>
      <c r="Q36" s="226"/>
      <c r="R36" s="226"/>
      <c r="S36" s="226"/>
      <c r="T36" s="162"/>
      <c r="U36" s="162" t="s">
        <v>80</v>
      </c>
      <c r="V36" s="162"/>
      <c r="W36" s="162"/>
      <c r="X36" s="227" t="s">
        <v>88</v>
      </c>
      <c r="Y36" s="228"/>
      <c r="Z36" s="228"/>
      <c r="AA36" s="228"/>
      <c r="AB36" s="228"/>
      <c r="AC36" s="228"/>
      <c r="AD36" s="228"/>
      <c r="AE36" s="228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C8:T8"/>
    <mergeCell ref="U8:AF8"/>
    <mergeCell ref="G11:AF11"/>
    <mergeCell ref="C12:AF12"/>
    <mergeCell ref="C13:AF13"/>
    <mergeCell ref="C7:T7"/>
    <mergeCell ref="U7:AF7"/>
    <mergeCell ref="AB2:AG2"/>
    <mergeCell ref="B3:AG3"/>
    <mergeCell ref="B4:AG4"/>
    <mergeCell ref="O5:Q5"/>
    <mergeCell ref="O6:Q6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ЕЦП_11-НКРЕКП</vt:lpstr>
      <vt:lpstr>'ЕЦП_11-НКРЕКП'!Область_печати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2023-10-16T07:03:01Z</dcterms:modified>
</cp:coreProperties>
</file>