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  <c r="Q29" i="1" l="1"/>
  <c r="AG29" i="1"/>
  <c r="X29" i="1"/>
  <c r="J29" i="1"/>
  <c r="AE29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<sst xmlns="http://schemas.openxmlformats.org/spreadsheetml/2006/main" count="127" uniqueCount="93">
  <si>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</si>
  <si>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</si>
  <si>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</si>
  <si>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</si>
  <si>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</si>
  <si>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</si>
  <si>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</si>
  <si>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</si>
  <si>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</si>
  <si>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</si>
  <si>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</si>
  <si>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</si>
  <si>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</si>
  <si>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</si>
  <si>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</si>
  <si>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</si>
  <si>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</si>
  <si>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</si>
  <si>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</si>
  <si>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</si>
  <si>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</si>
  <si>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</si>
  <si>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</si>
  <si>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</si>
  <si>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</si>
  <si>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</si>
  <si>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</si>
  <si>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</si>
  <si>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</si>
  <si>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</si>
  <si>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</si>
  <si>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</si>
  <si>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</si>
  <si>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</si>
  <si>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</si>
  <si>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</si>
  <si>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</si>
  <si>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</si>
  <si>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</si>
  <si>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</si>
  <si>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</si>
  <si>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</si>
  <si>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</si>
  <si>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</si>
  <si>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</si>
  <si>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</si>
  <si>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</si>
  <si>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</si>
  <si>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</si>
  <si>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</si>
  <si>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</si>
  <si>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</si>
  <si>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</si>
  <si>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</si>
  <si>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</si>
  <si>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</si>
  <si>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</si>
  <si>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</si>
  <si>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</si>
  <si>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</si>
  <si>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</si>
  <si>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</si>
  <si>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</si>
  <si>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</si>
  <si>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</si>
  <si>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</si>
  <si>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</si>
  <si>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</si>
  <si>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</si>
  <si>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</si>
  <si>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</si>
  <si>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</si>
  <si>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</si>
  <si>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</si>
  <si>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</si>
  <si>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</si>
  <si>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</si>
  <si>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</si>
  <si>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</si>
  <si>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</si>
  <si>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</si>
  <si>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</si>
  <si>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</si>
  <si>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</si>
  <si>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</si>
  <si>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</si>
  <si>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</si>
  <si>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</si>
  <si>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</si>
  <si>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Туровський В.О.</t>
  </si>
  <si>
    <t>2022</t>
  </si>
  <si>
    <t>Ігор КРАСІНСЬКИЙ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</si>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</sst>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zoomScale="60" zoomScaleNormal="85" workbookViewId="0">
      <selection activeCell="AH48" sqref="AH4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7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82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92</v>
      </c>
      <c r="P5" s="235"/>
      <c r="Q5" s="235"/>
      <c r="R5" s="5"/>
      <c r="S5" s="192" t="s">
        <v>90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27" t="s">
        <v>7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8" t="s">
        <v>81</v>
      </c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197" t="s">
        <v>83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199" t="s">
        <v>84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7"/>
    </row>
    <row r="11" spans="2:33" ht="15.75">
      <c r="B11" s="15"/>
      <c r="C11" s="16" t="s">
        <v>10</v>
      </c>
      <c r="D11" s="13"/>
      <c r="E11" s="13"/>
      <c r="F11" s="11"/>
      <c r="G11" s="197" t="s">
        <v>85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7"/>
    </row>
    <row r="12" spans="2:33">
      <c r="B12" s="15"/>
      <c r="C12" s="229" t="s">
        <v>11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17"/>
    </row>
    <row r="13" spans="2:33" ht="15.75">
      <c r="B13" s="15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17"/>
    </row>
    <row r="14" spans="2:33">
      <c r="B14" s="15"/>
      <c r="C14" s="209" t="s">
        <v>12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18"/>
    </row>
    <row r="15" spans="2:33" ht="15.75">
      <c r="B15" s="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 t="s">
        <v>13</v>
      </c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1" t="s">
        <v>14</v>
      </c>
      <c r="C17" s="224" t="s">
        <v>15</v>
      </c>
      <c r="D17" s="215" t="s">
        <v>16</v>
      </c>
      <c r="E17" s="216"/>
      <c r="F17" s="216"/>
      <c r="G17" s="216"/>
      <c r="H17" s="216"/>
      <c r="I17" s="216"/>
      <c r="J17" s="217"/>
      <c r="K17" s="215" t="s">
        <v>17</v>
      </c>
      <c r="L17" s="216"/>
      <c r="M17" s="216"/>
      <c r="N17" s="216"/>
      <c r="O17" s="216"/>
      <c r="P17" s="216"/>
      <c r="Q17" s="217"/>
      <c r="R17" s="215" t="s">
        <v>18</v>
      </c>
      <c r="S17" s="216"/>
      <c r="T17" s="216"/>
      <c r="U17" s="216"/>
      <c r="V17" s="216"/>
      <c r="W17" s="216"/>
      <c r="X17" s="217"/>
      <c r="Y17" s="215" t="s">
        <v>19</v>
      </c>
      <c r="Z17" s="216"/>
      <c r="AA17" s="216"/>
      <c r="AB17" s="216"/>
      <c r="AC17" s="216"/>
      <c r="AD17" s="216"/>
      <c r="AE17" s="217"/>
      <c r="AF17" s="218" t="s">
        <v>20</v>
      </c>
      <c r="AG17" s="212" t="s">
        <v>21</v>
      </c>
    </row>
    <row r="18" spans="2:33" ht="29.25" customHeight="1">
      <c r="B18" s="222"/>
      <c r="C18" s="225"/>
      <c r="D18" s="200" t="s">
        <v>22</v>
      </c>
      <c r="E18" s="201"/>
      <c r="F18" s="202" t="s">
        <v>23</v>
      </c>
      <c r="G18" s="203"/>
      <c r="H18" s="203"/>
      <c r="I18" s="201"/>
      <c r="J18" s="204" t="s">
        <v>24</v>
      </c>
      <c r="K18" s="200" t="s">
        <v>22</v>
      </c>
      <c r="L18" s="201"/>
      <c r="M18" s="202" t="s">
        <v>23</v>
      </c>
      <c r="N18" s="203"/>
      <c r="O18" s="203"/>
      <c r="P18" s="201"/>
      <c r="Q18" s="204" t="s">
        <v>24</v>
      </c>
      <c r="R18" s="200" t="s">
        <v>22</v>
      </c>
      <c r="S18" s="201"/>
      <c r="T18" s="202" t="s">
        <v>23</v>
      </c>
      <c r="U18" s="203"/>
      <c r="V18" s="203"/>
      <c r="W18" s="201"/>
      <c r="X18" s="204" t="s">
        <v>24</v>
      </c>
      <c r="Y18" s="200" t="s">
        <v>22</v>
      </c>
      <c r="Z18" s="201"/>
      <c r="AA18" s="202" t="s">
        <v>23</v>
      </c>
      <c r="AB18" s="203"/>
      <c r="AC18" s="203"/>
      <c r="AD18" s="201"/>
      <c r="AE18" s="204" t="s">
        <v>24</v>
      </c>
      <c r="AF18" s="219"/>
      <c r="AG18" s="213"/>
    </row>
    <row r="19" spans="2:33" ht="109.5">
      <c r="B19" s="223"/>
      <c r="C19" s="226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5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5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5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5"/>
      <c r="AF19" s="220"/>
      <c r="AG19" s="214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>
        <v>122.5922374987496</v>
      </c>
      <c r="H21" s="39">
        <v>1205.0832601616075</v>
      </c>
      <c r="I21" s="40">
        <v>2.5166509208522747</v>
      </c>
      <c r="J21" s="41">
        <f t="shared" ref="J21:J28" si="0">SUM(D21:I21)</f>
        <v>1330.1921485812095</v>
      </c>
      <c r="K21" s="42"/>
      <c r="L21" s="43"/>
      <c r="M21" s="43"/>
      <c r="N21" s="43">
        <v>0.32028987118071378</v>
      </c>
      <c r="O21" s="43">
        <v>4.6383857020595523</v>
      </c>
      <c r="P21" s="44">
        <v>8.7383712529592872E-3</v>
      </c>
      <c r="Q21" s="45">
        <f t="shared" ref="Q21:Q29" si="1">SUM(K21:P21)</f>
        <v>4.9674139444932255</v>
      </c>
      <c r="R21" s="46"/>
      <c r="S21" s="47"/>
      <c r="T21" s="47"/>
      <c r="U21" s="47">
        <v>347.61542544174</v>
      </c>
      <c r="V21" s="47">
        <v>4680.6151255242148</v>
      </c>
      <c r="W21" s="48">
        <v>4.7980303276939003</v>
      </c>
      <c r="X21" s="49">
        <f t="shared" ref="X21:X29" si="2">SUM(R21:W21)</f>
        <v>5033.0285812936481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7</v>
      </c>
      <c r="AG21" s="56">
        <v>14351.52</v>
      </c>
    </row>
    <row r="22" spans="2:33" ht="15.75" thickBot="1">
      <c r="B22" s="57" t="s">
        <v>62</v>
      </c>
      <c r="C22" s="58" t="s">
        <v>33</v>
      </c>
      <c r="D22" s="59"/>
      <c r="E22" s="60"/>
      <c r="F22" s="60"/>
      <c r="G22" s="60">
        <v>169.55173333629725</v>
      </c>
      <c r="H22" s="60">
        <v>1671.6991208278223</v>
      </c>
      <c r="I22" s="61"/>
      <c r="J22" s="62">
        <f t="shared" si="0"/>
        <v>1841.2508541641196</v>
      </c>
      <c r="K22" s="63"/>
      <c r="L22" s="64"/>
      <c r="M22" s="64"/>
      <c r="N22" s="64">
        <v>0.39497171310755685</v>
      </c>
      <c r="O22" s="64">
        <v>7.5747563103666735</v>
      </c>
      <c r="P22" s="65"/>
      <c r="Q22" s="66">
        <f t="shared" si="1"/>
        <v>7.9697280234742305</v>
      </c>
      <c r="R22" s="67"/>
      <c r="S22" s="68"/>
      <c r="T22" s="68"/>
      <c r="U22" s="68">
        <v>617.71298972226987</v>
      </c>
      <c r="V22" s="68">
        <v>7624.8294747674163</v>
      </c>
      <c r="W22" s="69"/>
      <c r="X22" s="70">
        <f t="shared" si="2"/>
        <v>8242.5424644896866</v>
      </c>
      <c r="Y22" s="71"/>
      <c r="Z22" s="72"/>
      <c r="AA22" s="73"/>
      <c r="AB22" s="73"/>
      <c r="AC22" s="73"/>
      <c r="AD22" s="74"/>
      <c r="AE22" s="75">
        <f t="shared" si="3"/>
        <v>0</v>
      </c>
      <c r="AF22" s="76">
        <v>15</v>
      </c>
      <c r="AG22" s="77">
        <v>159701.12700000001</v>
      </c>
    </row>
    <row r="23" spans="2:33">
      <c r="B23" s="78" t="s">
        <v>63</v>
      </c>
      <c r="C23" s="37" t="s">
        <v>64</v>
      </c>
      <c r="D23" s="38">
        <v>110.00286981360661</v>
      </c>
      <c r="E23" s="39">
        <v>3.287608229318336</v>
      </c>
      <c r="F23" s="39">
        <v>126.76133865356616</v>
      </c>
      <c r="G23" s="39">
        <v>377.79878405263918</v>
      </c>
      <c r="H23" s="39">
        <v>11279.591206055284</v>
      </c>
      <c r="I23" s="40">
        <v>64.319963099220857</v>
      </c>
      <c r="J23" s="41">
        <f>SUM(D23:I23)</f>
        <v>11961.761769903635</v>
      </c>
      <c r="K23" s="42">
        <v>0.42694201464916476</v>
      </c>
      <c r="L23" s="43">
        <v>3.1994753865134319E-2</v>
      </c>
      <c r="M23" s="43">
        <v>0.57792844360960749</v>
      </c>
      <c r="N23" s="43">
        <v>1.0451990085694278</v>
      </c>
      <c r="O23" s="43">
        <v>50.709726467417276</v>
      </c>
      <c r="P23" s="44">
        <v>0.39208411599293108</v>
      </c>
      <c r="Q23" s="45">
        <f t="shared" si="1"/>
        <v>53.183874804103539</v>
      </c>
      <c r="R23" s="46">
        <v>501.80204868794476</v>
      </c>
      <c r="S23" s="47">
        <v>16.99632743155496</v>
      </c>
      <c r="T23" s="47">
        <v>382.72726888579882</v>
      </c>
      <c r="U23" s="47">
        <v>1368.5627064127948</v>
      </c>
      <c r="V23" s="47">
        <v>52522.99963805094</v>
      </c>
      <c r="W23" s="48">
        <v>251.12594169812405</v>
      </c>
      <c r="X23" s="49">
        <f t="shared" si="2"/>
        <v>55044.213931167156</v>
      </c>
      <c r="Y23" s="50">
        <v>4.310500050016116E-2</v>
      </c>
      <c r="Z23" s="51">
        <v>0.49586644585477541</v>
      </c>
      <c r="AA23" s="52"/>
      <c r="AB23" s="52">
        <v>4.3794111435907127E-2</v>
      </c>
      <c r="AC23" s="52">
        <v>6.3124784652832583E-2</v>
      </c>
      <c r="AD23" s="53">
        <v>0.20325882784452767</v>
      </c>
      <c r="AE23" s="54">
        <f t="shared" si="3"/>
        <v>0.84914917028820391</v>
      </c>
      <c r="AF23" s="79">
        <f>SUM(AF24,AF25)</f>
        <v>1738</v>
      </c>
      <c r="AG23" s="80">
        <f>SUM(AG24,AG25)</f>
        <v>491611.734</v>
      </c>
    </row>
    <row r="24" spans="2:33" ht="25.5">
      <c r="B24" s="81" t="s">
        <v>65</v>
      </c>
      <c r="C24" s="82" t="s">
        <v>34</v>
      </c>
      <c r="D24" s="83">
        <v>50.181827024082793</v>
      </c>
      <c r="E24" s="84">
        <v>5.7648474886200054</v>
      </c>
      <c r="F24" s="84">
        <v>72.215237520911955</v>
      </c>
      <c r="G24" s="84">
        <v>345.48213729914795</v>
      </c>
      <c r="H24" s="84">
        <v>8705.8323979691086</v>
      </c>
      <c r="I24" s="85">
        <v>22.120185386919815</v>
      </c>
      <c r="J24" s="86">
        <f t="shared" si="0"/>
        <v>9201.5966326887919</v>
      </c>
      <c r="K24" s="87">
        <v>0.25382737423647045</v>
      </c>
      <c r="L24" s="88">
        <v>6.2434346185270204E-2</v>
      </c>
      <c r="M24" s="88">
        <v>0.38118604832120762</v>
      </c>
      <c r="N24" s="88">
        <v>0.84252810955919544</v>
      </c>
      <c r="O24" s="88">
        <v>38.855138505232851</v>
      </c>
      <c r="P24" s="89">
        <v>0.24897871843753647</v>
      </c>
      <c r="Q24" s="90">
        <f t="shared" si="1"/>
        <v>40.64409310197253</v>
      </c>
      <c r="R24" s="91">
        <v>97.77431773391325</v>
      </c>
      <c r="S24" s="92">
        <v>6.6008489415123304</v>
      </c>
      <c r="T24" s="92">
        <v>131.76258124444482</v>
      </c>
      <c r="U24" s="92">
        <v>677.2929361500378</v>
      </c>
      <c r="V24" s="92">
        <v>20978.557088668291</v>
      </c>
      <c r="W24" s="93">
        <v>36.85698196143256</v>
      </c>
      <c r="X24" s="94">
        <f t="shared" si="2"/>
        <v>21928.844754699629</v>
      </c>
      <c r="Y24" s="95">
        <v>3.90032291950356E-3</v>
      </c>
      <c r="Z24" s="96">
        <v>0.29795646422596583</v>
      </c>
      <c r="AA24" s="97"/>
      <c r="AB24" s="97">
        <v>2.1412870092985255E-2</v>
      </c>
      <c r="AC24" s="97">
        <v>3.7237871065634365E-2</v>
      </c>
      <c r="AD24" s="98">
        <v>0.14860133058397854</v>
      </c>
      <c r="AE24" s="99">
        <f t="shared" si="3"/>
        <v>0.50910885888806756</v>
      </c>
      <c r="AF24" s="100">
        <v>654</v>
      </c>
      <c r="AG24" s="101">
        <v>309177.50099999999</v>
      </c>
    </row>
    <row r="25" spans="2:33" ht="15.75" thickBot="1">
      <c r="B25" s="102" t="s">
        <v>66</v>
      </c>
      <c r="C25" s="58" t="s">
        <v>67</v>
      </c>
      <c r="D25" s="59">
        <v>160.36765603056122</v>
      </c>
      <c r="E25" s="60">
        <v>1.2019604390924985</v>
      </c>
      <c r="F25" s="60">
        <v>172.68502360470211</v>
      </c>
      <c r="G25" s="60">
        <v>405.00695243437565</v>
      </c>
      <c r="H25" s="60">
        <v>13446.501144408367</v>
      </c>
      <c r="I25" s="61">
        <v>99.848979040334768</v>
      </c>
      <c r="J25" s="62">
        <f t="shared" si="0"/>
        <v>14285.611715957433</v>
      </c>
      <c r="K25" s="63">
        <v>0.57269142737817891</v>
      </c>
      <c r="L25" s="64">
        <v>6.3669231178679203E-3</v>
      </c>
      <c r="M25" s="64">
        <v>0.74357063599624951</v>
      </c>
      <c r="N25" s="64">
        <v>1.2158325519692423</v>
      </c>
      <c r="O25" s="64">
        <v>60.690391473645853</v>
      </c>
      <c r="P25" s="65">
        <v>0.51256801962076881</v>
      </c>
      <c r="Q25" s="66">
        <f t="shared" si="1"/>
        <v>63.741421031728159</v>
      </c>
      <c r="R25" s="67">
        <v>404.02773095402915</v>
      </c>
      <c r="S25" s="68">
        <v>10.395478490042558</v>
      </c>
      <c r="T25" s="68">
        <v>250.964687641354</v>
      </c>
      <c r="U25" s="68">
        <v>691.26977026274881</v>
      </c>
      <c r="V25" s="68">
        <v>31544.442549381598</v>
      </c>
      <c r="W25" s="69">
        <v>214.26895973669161</v>
      </c>
      <c r="X25" s="70">
        <f t="shared" si="2"/>
        <v>33115.369176466462</v>
      </c>
      <c r="Y25" s="71">
        <v>7.6112369027682814E-2</v>
      </c>
      <c r="Z25" s="72">
        <v>0.66249165748819761</v>
      </c>
      <c r="AA25" s="73"/>
      <c r="AB25" s="73">
        <v>6.2637421129995777E-2</v>
      </c>
      <c r="AC25" s="73">
        <v>8.4919604800373416E-2</v>
      </c>
      <c r="AD25" s="74">
        <v>0.24927629989640954</v>
      </c>
      <c r="AE25" s="75">
        <f t="shared" si="3"/>
        <v>1.1354373523426591</v>
      </c>
      <c r="AF25" s="76">
        <v>1084</v>
      </c>
      <c r="AG25" s="77">
        <v>182434.23300000001</v>
      </c>
    </row>
    <row r="26" spans="2:33">
      <c r="B26" s="103" t="s">
        <v>68</v>
      </c>
      <c r="C26" s="104" t="s">
        <v>35</v>
      </c>
      <c r="D26" s="105">
        <v>13.338246768403152</v>
      </c>
      <c r="E26" s="106">
        <v>0.35700392348645676</v>
      </c>
      <c r="F26" s="106">
        <v>1.9945804759311334</v>
      </c>
      <c r="G26" s="106">
        <v>2.7573106889997887</v>
      </c>
      <c r="H26" s="106">
        <v>2.9469362350090584</v>
      </c>
      <c r="I26" s="107">
        <v>9.2229051583287944</v>
      </c>
      <c r="J26" s="108">
        <f t="shared" si="0"/>
        <v>30.616983250158384</v>
      </c>
      <c r="K26" s="109">
        <v>5.2403552255726848E-2</v>
      </c>
      <c r="L26" s="110">
        <v>3.8523524246701713E-3</v>
      </c>
      <c r="M26" s="110">
        <v>2.8755932467128296E-2</v>
      </c>
      <c r="N26" s="110">
        <v>1.4344622156028053E-2</v>
      </c>
      <c r="O26" s="110">
        <v>1.4340176279023242E-2</v>
      </c>
      <c r="P26" s="111">
        <v>6.3031421235731508E-2</v>
      </c>
      <c r="Q26" s="112">
        <f t="shared" si="1"/>
        <v>0.17672805681830811</v>
      </c>
      <c r="R26" s="113">
        <v>46.754790899633406</v>
      </c>
      <c r="S26" s="114">
        <v>0.85490738515257692</v>
      </c>
      <c r="T26" s="114">
        <v>7.8686040803312718</v>
      </c>
      <c r="U26" s="114">
        <v>7.0950413376610593</v>
      </c>
      <c r="V26" s="114">
        <v>11.234606899769169</v>
      </c>
      <c r="W26" s="115">
        <v>38.963610159941318</v>
      </c>
      <c r="X26" s="116">
        <f t="shared" si="2"/>
        <v>112.7715607624888</v>
      </c>
      <c r="Y26" s="117"/>
      <c r="Z26" s="118">
        <v>2.6675262028875971E-5</v>
      </c>
      <c r="AA26" s="119">
        <v>8.0025786086627913E-5</v>
      </c>
      <c r="AB26" s="119">
        <v>2.2229385024063311E-6</v>
      </c>
      <c r="AC26" s="119"/>
      <c r="AD26" s="120">
        <v>2.4452323526469641E-5</v>
      </c>
      <c r="AE26" s="121">
        <f t="shared" si="3"/>
        <v>1.3337631014437984E-4</v>
      </c>
      <c r="AF26" s="79">
        <f>SUM(AF27,AF28)</f>
        <v>448095</v>
      </c>
      <c r="AG26" s="80">
        <f>SUM(AG27,AG28)</f>
        <v>1759770.6510000001</v>
      </c>
    </row>
    <row r="27" spans="2:33" ht="25.5">
      <c r="B27" s="81" t="s">
        <v>65</v>
      </c>
      <c r="C27" s="82" t="s">
        <v>69</v>
      </c>
      <c r="D27" s="83">
        <v>4.8566655643310117</v>
      </c>
      <c r="E27" s="84">
        <v>0.27972415671322415</v>
      </c>
      <c r="F27" s="84">
        <v>1.7334892814068397</v>
      </c>
      <c r="G27" s="84">
        <v>0.51487180484768313</v>
      </c>
      <c r="H27" s="84">
        <v>5.5647443878146516</v>
      </c>
      <c r="I27" s="85">
        <v>4.4863099638174528</v>
      </c>
      <c r="J27" s="86">
        <f t="shared" si="0"/>
        <v>17.435805158930862</v>
      </c>
      <c r="K27" s="87">
        <v>2.3309535851846089E-2</v>
      </c>
      <c r="L27" s="88">
        <v>4.0851262498541024E-3</v>
      </c>
      <c r="M27" s="88">
        <v>2.2969108664358247E-2</v>
      </c>
      <c r="N27" s="88">
        <v>5.6024588569427696E-3</v>
      </c>
      <c r="O27" s="88">
        <v>2.6091312298175309E-2</v>
      </c>
      <c r="P27" s="89">
        <v>3.9085904369139786E-2</v>
      </c>
      <c r="Q27" s="90">
        <f t="shared" si="1"/>
        <v>0.12114344629031631</v>
      </c>
      <c r="R27" s="91">
        <v>7.1434754238076401</v>
      </c>
      <c r="S27" s="92">
        <v>0.32412124078931692</v>
      </c>
      <c r="T27" s="92">
        <v>2.7513762921626621</v>
      </c>
      <c r="U27" s="92">
        <v>0.63891245794447304</v>
      </c>
      <c r="V27" s="92">
        <v>8.9624725778351415</v>
      </c>
      <c r="W27" s="93">
        <v>6.3984641380933862</v>
      </c>
      <c r="X27" s="94">
        <f t="shared" si="2"/>
        <v>26.218822130632624</v>
      </c>
      <c r="Y27" s="95"/>
      <c r="Z27" s="96"/>
      <c r="AA27" s="97"/>
      <c r="AB27" s="97">
        <v>4.8632455355405984E-6</v>
      </c>
      <c r="AC27" s="97"/>
      <c r="AD27" s="98"/>
      <c r="AE27" s="99">
        <f t="shared" si="3"/>
        <v>4.8632455355405984E-6</v>
      </c>
      <c r="AF27" s="122">
        <v>204948</v>
      </c>
      <c r="AG27" s="101">
        <v>688369.85800000001</v>
      </c>
    </row>
    <row r="28" spans="2:33" ht="15.75" thickBot="1">
      <c r="B28" s="102" t="s">
        <v>66</v>
      </c>
      <c r="C28" s="26" t="s">
        <v>36</v>
      </c>
      <c r="D28" s="123">
        <v>20.479095610303361</v>
      </c>
      <c r="E28" s="124">
        <v>0.42206763269200059</v>
      </c>
      <c r="F28" s="124">
        <v>2.214399482457182</v>
      </c>
      <c r="G28" s="124">
        <v>4.6452743509218735</v>
      </c>
      <c r="H28" s="124">
        <v>0.74294008541094292</v>
      </c>
      <c r="I28" s="125">
        <v>13.210759485896549</v>
      </c>
      <c r="J28" s="126">
        <f t="shared" si="0"/>
        <v>41.714536647681911</v>
      </c>
      <c r="K28" s="127">
        <v>7.6898510017155891E-2</v>
      </c>
      <c r="L28" s="128">
        <v>3.6563744979138603E-3</v>
      </c>
      <c r="M28" s="128">
        <v>3.3627999721575069E-2</v>
      </c>
      <c r="N28" s="128">
        <v>2.1704861381233339E-2</v>
      </c>
      <c r="O28" s="128">
        <v>4.446609971707113E-3</v>
      </c>
      <c r="P28" s="129">
        <v>8.3191732417260703E-2</v>
      </c>
      <c r="Q28" s="130">
        <f t="shared" si="1"/>
        <v>0.22352608800684598</v>
      </c>
      <c r="R28" s="131">
        <v>39.611315475825641</v>
      </c>
      <c r="S28" s="132">
        <v>0.53078614436325888</v>
      </c>
      <c r="T28" s="132">
        <v>5.1172277881686536</v>
      </c>
      <c r="U28" s="132">
        <v>6.4561288797166032</v>
      </c>
      <c r="V28" s="132">
        <v>2.2721343219339691</v>
      </c>
      <c r="W28" s="133">
        <v>32.565146021848129</v>
      </c>
      <c r="X28" s="134">
        <f t="shared" si="2"/>
        <v>86.552738631856258</v>
      </c>
      <c r="Y28" s="135"/>
      <c r="Z28" s="136">
        <v>4.9133811842067549E-5</v>
      </c>
      <c r="AA28" s="137">
        <v>1.4740143552620266E-4</v>
      </c>
      <c r="AB28" s="137"/>
      <c r="AC28" s="137"/>
      <c r="AD28" s="138">
        <v>4.5039327521895252E-5</v>
      </c>
      <c r="AE28" s="139">
        <f t="shared" si="3"/>
        <v>2.4157457489016546E-4</v>
      </c>
      <c r="AF28" s="140">
        <v>243147</v>
      </c>
      <c r="AG28" s="141">
        <v>1071400.7930000001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123.34111658200976</v>
      </c>
      <c r="E29" s="145">
        <f t="shared" si="4"/>
        <v>3.6446121528047928</v>
      </c>
      <c r="F29" s="145">
        <f t="shared" si="4"/>
        <v>128.7559191294973</v>
      </c>
      <c r="G29" s="145">
        <f t="shared" si="4"/>
        <v>672.70006557668592</v>
      </c>
      <c r="H29" s="145">
        <f t="shared" si="4"/>
        <v>14159.320523279721</v>
      </c>
      <c r="I29" s="145">
        <f t="shared" si="4"/>
        <v>76.059519178401928</v>
      </c>
      <c r="J29" s="146">
        <f>SUM(D29:I29)</f>
        <v>15163.82175589912</v>
      </c>
      <c r="K29" s="147">
        <f t="shared" ref="K29:P29" si="5">SUM(K21,K22,K23,K26)</f>
        <v>0.47934556690489161</v>
      </c>
      <c r="L29" s="148">
        <f t="shared" si="5"/>
        <v>3.584710628980449E-2</v>
      </c>
      <c r="M29" s="148">
        <f t="shared" si="5"/>
        <v>0.60668437607673575</v>
      </c>
      <c r="N29" s="148">
        <f t="shared" si="5"/>
        <v>1.7748052150137266</v>
      </c>
      <c r="O29" s="148">
        <f t="shared" si="5"/>
        <v>62.937208656122522</v>
      </c>
      <c r="P29" s="148">
        <f t="shared" si="5"/>
        <v>0.46385390848162189</v>
      </c>
      <c r="Q29" s="149">
        <f t="shared" si="1"/>
        <v>66.297744828889307</v>
      </c>
      <c r="R29" s="150">
        <f t="shared" ref="R29:W29" si="6">SUM(R21,R22,R23,R26)</f>
        <v>548.55683958757822</v>
      </c>
      <c r="S29" s="151">
        <f t="shared" si="6"/>
        <v>17.851234816707535</v>
      </c>
      <c r="T29" s="151">
        <f t="shared" si="6"/>
        <v>390.59587296613012</v>
      </c>
      <c r="U29" s="151">
        <f t="shared" si="6"/>
        <v>2340.9861629144657</v>
      </c>
      <c r="V29" s="151">
        <f t="shared" si="6"/>
        <v>64839.678845242343</v>
      </c>
      <c r="W29" s="151">
        <f t="shared" si="6"/>
        <v>294.8875821857593</v>
      </c>
      <c r="X29" s="152">
        <f t="shared" si="2"/>
        <v>68432.556537712982</v>
      </c>
      <c r="Y29" s="153">
        <f t="shared" ref="Y29:AD29" si="7">SUM(Y21,Y22,Y23,Y26)</f>
        <v>4.310500050016116E-2</v>
      </c>
      <c r="Z29" s="154">
        <f t="shared" si="7"/>
        <v>0.49589312111680428</v>
      </c>
      <c r="AA29" s="154">
        <f t="shared" si="7"/>
        <v>8.0025786086627913E-5</v>
      </c>
      <c r="AB29" s="154">
        <f t="shared" si="7"/>
        <v>4.379633437440953E-2</v>
      </c>
      <c r="AC29" s="154">
        <f t="shared" si="7"/>
        <v>6.3124784652832583E-2</v>
      </c>
      <c r="AD29" s="154">
        <f t="shared" si="7"/>
        <v>0.20328328016805414</v>
      </c>
      <c r="AE29" s="155">
        <f t="shared" si="3"/>
        <v>0.84928254659834845</v>
      </c>
      <c r="AF29" s="156">
        <f>SUM(AF21,AF22,AF23,AF26)</f>
        <v>449855</v>
      </c>
      <c r="AG29" s="157">
        <f>SUM(AG21,AG22,AG23,AG26)</f>
        <v>2425435.0320000001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06"/>
      <c r="H31" s="206"/>
      <c r="I31" s="206"/>
      <c r="J31" s="206"/>
      <c r="K31" s="206"/>
      <c r="L31" s="161"/>
      <c r="M31" s="161"/>
      <c r="N31" s="161"/>
      <c r="O31" s="161"/>
      <c r="P31" s="161"/>
      <c r="Q31" s="161"/>
      <c r="R31" s="161"/>
      <c r="S31" s="161"/>
      <c r="T31" s="161"/>
      <c r="U31" s="207" t="s">
        <v>91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08" t="s">
        <v>89</v>
      </c>
      <c r="G34" s="208"/>
      <c r="H34" s="208"/>
      <c r="I34" s="208"/>
      <c r="J34" s="208"/>
      <c r="K34" s="208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193" t="s">
        <v>76</v>
      </c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194" t="s">
        <v>86</v>
      </c>
      <c r="F36" s="194"/>
      <c r="G36" s="194"/>
      <c r="H36" s="194"/>
      <c r="I36" s="194"/>
      <c r="J36" s="194"/>
      <c r="K36" s="194"/>
      <c r="L36" s="162"/>
      <c r="M36" s="162" t="s">
        <v>79</v>
      </c>
      <c r="N36" s="194" t="s">
        <v>87</v>
      </c>
      <c r="O36" s="194"/>
      <c r="P36" s="194"/>
      <c r="Q36" s="194"/>
      <c r="R36" s="194"/>
      <c r="S36" s="194"/>
      <c r="T36" s="162"/>
      <c r="U36" s="162" t="s">
        <v>80</v>
      </c>
      <c r="V36" s="162"/>
      <c r="W36" s="162"/>
      <c r="X36" s="195" t="s">
        <v>88</v>
      </c>
      <c r="Y36" s="196"/>
      <c r="Z36" s="196"/>
      <c r="AA36" s="196"/>
      <c r="AB36" s="196"/>
      <c r="AC36" s="196"/>
      <c r="AD36" s="196"/>
      <c r="AE36" s="19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2023-02-15T11:16:53Z</dcterms:modified>
</cp:coreProperties>
</file>