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ЕЦП_11-НКРЕКП" sheetId="1" r:id="rId1"/>
  </sheets>
  <definedNames>
    <definedName name="_xlnm.Print_Area" localSheetId="0">'ЕЦП_11-НКРЕКП'!$A$1:$AG$37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Z29" i="1"/>
  <c r="Y29" i="1"/>
  <c r="AE29" i="1" s="1"/>
  <c r="W29" i="1"/>
  <c r="V29" i="1"/>
  <c r="U29" i="1"/>
  <c r="T29" i="1"/>
  <c r="S29" i="1"/>
  <c r="R29" i="1"/>
  <c r="X29" i="1" s="1"/>
  <c r="P29" i="1"/>
  <c r="O29" i="1"/>
  <c r="N29" i="1"/>
  <c r="M29" i="1"/>
  <c r="L29" i="1"/>
  <c r="Q29" i="1" s="1"/>
  <c r="K29" i="1"/>
  <c r="I29" i="1"/>
  <c r="H29" i="1"/>
  <c r="G29" i="1"/>
  <c r="F29" i="1"/>
  <c r="J29" i="1" s="1"/>
  <c r="E29" i="1"/>
  <c r="D29" i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G29" i="1" s="1"/>
  <c r="AF23" i="1"/>
  <c r="AF29" i="1" s="1"/>
  <c r="AE23" i="1"/>
  <c r="X23" i="1"/>
  <c r="Q23" i="1"/>
  <c r="J23" i="1"/>
  <c r="AE22" i="1"/>
  <c r="X22" i="1"/>
  <c r="Q22" i="1"/>
  <c r="J22" i="1"/>
  <c r="AE21" i="1"/>
  <c r="X21" i="1"/>
  <c r="Q21" i="1"/>
  <c r="J21" i="1"/>
</calcChain>
</file>

<file path=xl/sharedStrings.xml><?xml version="1.0" encoding="utf-8"?>
<sst xmlns="http://schemas.openxmlformats.org/spreadsheetml/2006/main" count="127" uniqueCount="93">
  <si>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</si>
  <si>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</si>
  <si>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</si>
  <si>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</si>
  <si>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</si>
  <si>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</si>
  <si>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</si>
  <si>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</si>
  <si>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</si>
  <si>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</si>
  <si>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</si>
  <si>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</si>
  <si>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</si>
  <si>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</si>
  <si>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</si>
  <si>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</si>
  <si>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</si>
  <si>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</si>
  <si>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</si>
  <si>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</si>
  <si>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</si>
  <si>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</si>
  <si>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</si>
  <si>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</si>
  <si>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</si>
  <si>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</si>
  <si>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</si>
  <si>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</si>
  <si>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</si>
  <si>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</si>
  <si>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</si>
  <si>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</si>
  <si>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</si>
  <si>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</si>
  <si>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</si>
  <si>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</si>
  <si>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</si>
  <si>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</si>
  <si>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</si>
  <si>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</si>
  <si>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</si>
  <si>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</si>
  <si>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</si>
  <si>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</si>
  <si>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</si>
  <si>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</si>
  <si>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</si>
  <si>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</si>
  <si>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</si>
  <si>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</si>
  <si>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</si>
  <si>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</si>
  <si>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</si>
  <si>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</si>
  <si>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</si>
  <si>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</si>
  <si>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</si>
  <si>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</si>
  <si>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</si>
  <si>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</si>
  <si>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</si>
  <si>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</si>
  <si>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</si>
  <si>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</si>
  <si>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</si>
  <si>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</si>
  <si>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</si>
  <si>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</si>
  <si>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</si>
  <si>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</si>
  <si>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</si>
  <si>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</si>
  <si>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</si>
  <si>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</si>
  <si>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Керівник (власник)</t>
  </si>
  <si>
    <t>(підпис)</t>
  </si>
  <si>
    <t>(П.І.Б.) </t>
  </si>
  <si>
    <t>Виконавець</t>
  </si>
  <si>
    <t>телефон:</t>
  </si>
  <si>
    <t>факс:</t>
  </si>
  <si>
    <t>електронна пошта: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</si>
  <si>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</si>
  <si>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</si>
  <si>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ПрАТ "Рівнеобленерго"</t>
  </si>
  <si>
    <t>Код ЄДРПОУ  5424874</t>
  </si>
  <si>
    <t>м. Рівне, 33000, Україна. ПрАТ "Рівнеобленерго" вул. Князя Володимира, 71, Тел..: +38(0362)694219, факс +38(0362)694211</t>
  </si>
  <si>
    <t>0362-694222</t>
  </si>
  <si>
    <t>0362-694264</t>
  </si>
  <si>
    <t>Volodymyr.Turovskyy@roe.vsei.ua</t>
  </si>
  <si>
    <t>Туровський В.О.</t>
  </si>
  <si>
    <t>2022</t>
  </si>
  <si>
    <t>II</t>
  </si>
  <si>
    <t>Ігор КРАСІНСЬКИЙ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</si>
</sst>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4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u/>
      <sz val="11"/>
      <color indexed="12"/>
      <name val="Arial Cyr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37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vertic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33" fillId="0" borderId="1" xfId="0" applyNumberFormat="1" applyFont="1" applyBorder="1" applyAlignment="1" applyProtection="1">
      <alignment horizontal="center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49" fontId="12" fillId="0" borderId="1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37"/>
  <sheetViews>
    <sheetView tabSelected="1" view="pageBreakPreview" zoomScale="60" zoomScaleNormal="85" workbookViewId="0">
      <selection activeCell="J44" sqref="J44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8" width="5.7109375" customWidth="1"/>
    <col min="9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2" width="7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94" t="s">
        <v>82</v>
      </c>
      <c r="AC2" s="194"/>
      <c r="AD2" s="194"/>
      <c r="AE2" s="194"/>
      <c r="AF2" s="194"/>
      <c r="AG2" s="194"/>
    </row>
    <row r="3" spans="2:33" ht="18.75">
      <c r="B3" s="195" t="s">
        <v>0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</row>
    <row r="4" spans="2:33" ht="18.75">
      <c r="B4" s="196" t="s">
        <v>1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197" t="s">
        <v>91</v>
      </c>
      <c r="P5" s="197"/>
      <c r="Q5" s="197"/>
      <c r="R5" s="5"/>
      <c r="S5" s="192" t="s">
        <v>90</v>
      </c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198" t="s">
        <v>4</v>
      </c>
      <c r="P6" s="198"/>
      <c r="Q6" s="198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193" t="s">
        <v>5</v>
      </c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 t="s">
        <v>6</v>
      </c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1"/>
    </row>
    <row r="8" spans="2:33" ht="39.75" customHeight="1">
      <c r="B8" s="11"/>
      <c r="C8" s="199" t="s">
        <v>7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200" t="s">
        <v>81</v>
      </c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11"/>
    </row>
    <row r="9" spans="2:33" ht="15.75">
      <c r="B9" s="11"/>
      <c r="C9" s="12" t="s">
        <v>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9</v>
      </c>
      <c r="D10" s="13"/>
      <c r="E10" s="13"/>
      <c r="F10" s="201" t="s">
        <v>83</v>
      </c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29"/>
      <c r="U10" s="230" t="s">
        <v>84</v>
      </c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17"/>
    </row>
    <row r="11" spans="2:33" ht="15.75">
      <c r="B11" s="15"/>
      <c r="C11" s="16" t="s">
        <v>10</v>
      </c>
      <c r="D11" s="13"/>
      <c r="E11" s="13"/>
      <c r="F11" s="11"/>
      <c r="G11" s="201" t="s">
        <v>85</v>
      </c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17"/>
    </row>
    <row r="12" spans="2:33">
      <c r="B12" s="15"/>
      <c r="C12" s="202" t="s">
        <v>11</v>
      </c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17"/>
    </row>
    <row r="13" spans="2:33" ht="15.75">
      <c r="B13" s="15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17"/>
    </row>
    <row r="14" spans="2:33">
      <c r="B14" s="15"/>
      <c r="C14" s="234" t="s">
        <v>12</v>
      </c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18"/>
    </row>
    <row r="15" spans="2:33" ht="15.75">
      <c r="B15" s="1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6" t="s">
        <v>13</v>
      </c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2:33" ht="29.25" customHeight="1" thickTop="1">
      <c r="B17" s="204" t="s">
        <v>14</v>
      </c>
      <c r="C17" s="207" t="s">
        <v>15</v>
      </c>
      <c r="D17" s="210" t="s">
        <v>16</v>
      </c>
      <c r="E17" s="211"/>
      <c r="F17" s="211"/>
      <c r="G17" s="211"/>
      <c r="H17" s="211"/>
      <c r="I17" s="211"/>
      <c r="J17" s="212"/>
      <c r="K17" s="210" t="s">
        <v>17</v>
      </c>
      <c r="L17" s="211"/>
      <c r="M17" s="211"/>
      <c r="N17" s="211"/>
      <c r="O17" s="211"/>
      <c r="P17" s="211"/>
      <c r="Q17" s="212"/>
      <c r="R17" s="210" t="s">
        <v>18</v>
      </c>
      <c r="S17" s="211"/>
      <c r="T17" s="211"/>
      <c r="U17" s="211"/>
      <c r="V17" s="211"/>
      <c r="W17" s="211"/>
      <c r="X17" s="212"/>
      <c r="Y17" s="210" t="s">
        <v>19</v>
      </c>
      <c r="Z17" s="211"/>
      <c r="AA17" s="211"/>
      <c r="AB17" s="211"/>
      <c r="AC17" s="211"/>
      <c r="AD17" s="211"/>
      <c r="AE17" s="212"/>
      <c r="AF17" s="222" t="s">
        <v>20</v>
      </c>
      <c r="AG17" s="213" t="s">
        <v>21</v>
      </c>
    </row>
    <row r="18" spans="2:33" ht="29.25" customHeight="1">
      <c r="B18" s="205"/>
      <c r="C18" s="208"/>
      <c r="D18" s="216" t="s">
        <v>22</v>
      </c>
      <c r="E18" s="217"/>
      <c r="F18" s="218" t="s">
        <v>23</v>
      </c>
      <c r="G18" s="219"/>
      <c r="H18" s="219"/>
      <c r="I18" s="217"/>
      <c r="J18" s="220" t="s">
        <v>24</v>
      </c>
      <c r="K18" s="216" t="s">
        <v>22</v>
      </c>
      <c r="L18" s="217"/>
      <c r="M18" s="218" t="s">
        <v>23</v>
      </c>
      <c r="N18" s="219"/>
      <c r="O18" s="219"/>
      <c r="P18" s="217"/>
      <c r="Q18" s="220" t="s">
        <v>24</v>
      </c>
      <c r="R18" s="216" t="s">
        <v>22</v>
      </c>
      <c r="S18" s="217"/>
      <c r="T18" s="218" t="s">
        <v>23</v>
      </c>
      <c r="U18" s="219"/>
      <c r="V18" s="219"/>
      <c r="W18" s="217"/>
      <c r="X18" s="220" t="s">
        <v>24</v>
      </c>
      <c r="Y18" s="216" t="s">
        <v>22</v>
      </c>
      <c r="Z18" s="217"/>
      <c r="AA18" s="218" t="s">
        <v>23</v>
      </c>
      <c r="AB18" s="219"/>
      <c r="AC18" s="219"/>
      <c r="AD18" s="217"/>
      <c r="AE18" s="220" t="s">
        <v>24</v>
      </c>
      <c r="AF18" s="223"/>
      <c r="AG18" s="214"/>
    </row>
    <row r="19" spans="2:33" ht="109.5">
      <c r="B19" s="206"/>
      <c r="C19" s="209"/>
      <c r="D19" s="19" t="s">
        <v>25</v>
      </c>
      <c r="E19" s="20" t="s">
        <v>26</v>
      </c>
      <c r="F19" s="20" t="s">
        <v>27</v>
      </c>
      <c r="G19" s="20" t="s">
        <v>28</v>
      </c>
      <c r="H19" s="20" t="s">
        <v>29</v>
      </c>
      <c r="I19" s="21" t="s">
        <v>30</v>
      </c>
      <c r="J19" s="221"/>
      <c r="K19" s="19" t="s">
        <v>25</v>
      </c>
      <c r="L19" s="20" t="s">
        <v>26</v>
      </c>
      <c r="M19" s="20" t="s">
        <v>27</v>
      </c>
      <c r="N19" s="20" t="s">
        <v>28</v>
      </c>
      <c r="O19" s="20" t="s">
        <v>29</v>
      </c>
      <c r="P19" s="21" t="s">
        <v>30</v>
      </c>
      <c r="Q19" s="221"/>
      <c r="R19" s="19" t="s">
        <v>25</v>
      </c>
      <c r="S19" s="20" t="s">
        <v>26</v>
      </c>
      <c r="T19" s="20" t="s">
        <v>27</v>
      </c>
      <c r="U19" s="20" t="s">
        <v>28</v>
      </c>
      <c r="V19" s="20" t="s">
        <v>29</v>
      </c>
      <c r="W19" s="21" t="s">
        <v>30</v>
      </c>
      <c r="X19" s="221"/>
      <c r="Y19" s="19" t="s">
        <v>25</v>
      </c>
      <c r="Z19" s="20" t="s">
        <v>26</v>
      </c>
      <c r="AA19" s="20" t="s">
        <v>27</v>
      </c>
      <c r="AB19" s="20" t="s">
        <v>28</v>
      </c>
      <c r="AC19" s="20" t="s">
        <v>29</v>
      </c>
      <c r="AD19" s="21" t="s">
        <v>30</v>
      </c>
      <c r="AE19" s="221"/>
      <c r="AF19" s="224"/>
      <c r="AG19" s="215"/>
    </row>
    <row r="20" spans="2:33" ht="15.75" thickBot="1">
      <c r="B20" s="22" t="s">
        <v>31</v>
      </c>
      <c r="C20" s="23" t="s">
        <v>32</v>
      </c>
      <c r="D20" s="24" t="s">
        <v>33</v>
      </c>
      <c r="E20" s="25" t="s">
        <v>34</v>
      </c>
      <c r="F20" s="25" t="s">
        <v>35</v>
      </c>
      <c r="G20" s="25" t="s">
        <v>36</v>
      </c>
      <c r="H20" s="25" t="s">
        <v>37</v>
      </c>
      <c r="I20" s="26" t="s">
        <v>38</v>
      </c>
      <c r="J20" s="27" t="s">
        <v>39</v>
      </c>
      <c r="K20" s="28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29" t="s">
        <v>46</v>
      </c>
      <c r="R20" s="24" t="s">
        <v>47</v>
      </c>
      <c r="S20" s="25" t="s">
        <v>48</v>
      </c>
      <c r="T20" s="25" t="s">
        <v>49</v>
      </c>
      <c r="U20" s="25" t="s">
        <v>50</v>
      </c>
      <c r="V20" s="25" t="s">
        <v>51</v>
      </c>
      <c r="W20" s="25" t="s">
        <v>52</v>
      </c>
      <c r="X20" s="30">
        <v>185</v>
      </c>
      <c r="Y20" s="24" t="s">
        <v>53</v>
      </c>
      <c r="Z20" s="25" t="s">
        <v>54</v>
      </c>
      <c r="AA20" s="31" t="s">
        <v>55</v>
      </c>
      <c r="AB20" s="31" t="s">
        <v>56</v>
      </c>
      <c r="AC20" s="31" t="s">
        <v>57</v>
      </c>
      <c r="AD20" s="32">
        <v>240</v>
      </c>
      <c r="AE20" s="33">
        <v>245</v>
      </c>
      <c r="AF20" s="34" t="s">
        <v>58</v>
      </c>
      <c r="AG20" s="35" t="s">
        <v>59</v>
      </c>
    </row>
    <row r="21" spans="2:33">
      <c r="B21" s="36" t="s">
        <v>60</v>
      </c>
      <c r="C21" s="37" t="s">
        <v>61</v>
      </c>
      <c r="D21" s="38"/>
      <c r="E21" s="39"/>
      <c r="F21" s="39"/>
      <c r="G21" s="39"/>
      <c r="H21" s="39"/>
      <c r="I21" s="40"/>
      <c r="J21" s="41">
        <f t="shared" ref="J21:J28" si="0">SUM(D21:I21)</f>
        <v>0</v>
      </c>
      <c r="K21" s="42"/>
      <c r="L21" s="43"/>
      <c r="M21" s="43"/>
      <c r="N21" s="43"/>
      <c r="O21" s="43"/>
      <c r="P21" s="44"/>
      <c r="Q21" s="45">
        <f t="shared" ref="Q21:Q29" si="1">SUM(K21:P21)</f>
        <v>0</v>
      </c>
      <c r="R21" s="46"/>
      <c r="S21" s="47"/>
      <c r="T21" s="47"/>
      <c r="U21" s="47"/>
      <c r="V21" s="47"/>
      <c r="W21" s="48"/>
      <c r="X21" s="49">
        <f t="shared" ref="X21:X29" si="2">SUM(R21:W21)</f>
        <v>0</v>
      </c>
      <c r="Y21" s="50"/>
      <c r="Z21" s="51"/>
      <c r="AA21" s="52"/>
      <c r="AB21" s="52"/>
      <c r="AC21" s="52"/>
      <c r="AD21" s="53"/>
      <c r="AE21" s="54">
        <f t="shared" ref="AE21:AE29" si="3">SUM(Y21:AD21)</f>
        <v>0</v>
      </c>
      <c r="AF21" s="55">
        <v>7</v>
      </c>
      <c r="AG21" s="56">
        <v>14351.52</v>
      </c>
    </row>
    <row r="22" spans="2:33" ht="15.75" thickBot="1">
      <c r="B22" s="57" t="s">
        <v>62</v>
      </c>
      <c r="C22" s="58" t="s">
        <v>33</v>
      </c>
      <c r="D22" s="59"/>
      <c r="E22" s="60"/>
      <c r="F22" s="60"/>
      <c r="G22" s="60">
        <v>0.24238476842538151</v>
      </c>
      <c r="H22" s="60"/>
      <c r="I22" s="61">
        <v>1.0702115125985039</v>
      </c>
      <c r="J22" s="62">
        <f t="shared" si="0"/>
        <v>1.3125962810238854</v>
      </c>
      <c r="K22" s="63"/>
      <c r="L22" s="64"/>
      <c r="M22" s="64"/>
      <c r="N22" s="64">
        <v>1.120805592913272E-2</v>
      </c>
      <c r="O22" s="64"/>
      <c r="P22" s="65">
        <v>1.5738404597036824E-2</v>
      </c>
      <c r="Q22" s="66">
        <f t="shared" si="1"/>
        <v>2.6946460526169544E-2</v>
      </c>
      <c r="R22" s="67"/>
      <c r="S22" s="68"/>
      <c r="T22" s="68"/>
      <c r="U22" s="68">
        <v>6.9034460005925302</v>
      </c>
      <c r="V22" s="68"/>
      <c r="W22" s="69">
        <v>1.8263040318295001</v>
      </c>
      <c r="X22" s="70">
        <f t="shared" si="2"/>
        <v>8.7297500324220305</v>
      </c>
      <c r="Y22" s="71"/>
      <c r="Z22" s="72"/>
      <c r="AA22" s="73"/>
      <c r="AB22" s="73"/>
      <c r="AC22" s="73"/>
      <c r="AD22" s="74"/>
      <c r="AE22" s="75">
        <f t="shared" si="3"/>
        <v>0</v>
      </c>
      <c r="AF22" s="76">
        <v>15</v>
      </c>
      <c r="AG22" s="77">
        <v>159701.12700000001</v>
      </c>
    </row>
    <row r="23" spans="2:33">
      <c r="B23" s="78" t="s">
        <v>63</v>
      </c>
      <c r="C23" s="37" t="s">
        <v>64</v>
      </c>
      <c r="D23" s="38">
        <v>167.7475253137122</v>
      </c>
      <c r="E23" s="39">
        <v>1.5807849195851997</v>
      </c>
      <c r="F23" s="39">
        <v>11.420022007091173</v>
      </c>
      <c r="G23" s="39">
        <v>63.212515143768549</v>
      </c>
      <c r="H23" s="39">
        <v>3.7853286058841182</v>
      </c>
      <c r="I23" s="40">
        <v>54.324697958230985</v>
      </c>
      <c r="J23" s="41">
        <f>SUM(D23:I23)</f>
        <v>302.07087394827226</v>
      </c>
      <c r="K23" s="42">
        <v>0.56370608307121184</v>
      </c>
      <c r="L23" s="43">
        <v>2.3367529537295352E-2</v>
      </c>
      <c r="M23" s="43">
        <v>0.15021951517711263</v>
      </c>
      <c r="N23" s="43">
        <v>0.44857565215458317</v>
      </c>
      <c r="O23" s="43">
        <v>2.8944882239832836E-2</v>
      </c>
      <c r="P23" s="44">
        <v>0.49282324304498115</v>
      </c>
      <c r="Q23" s="45">
        <f t="shared" si="1"/>
        <v>1.7076369052250171</v>
      </c>
      <c r="R23" s="46">
        <v>616.68891011992991</v>
      </c>
      <c r="S23" s="47">
        <v>6.3646147817026151</v>
      </c>
      <c r="T23" s="47">
        <v>47.188393872812426</v>
      </c>
      <c r="U23" s="47">
        <v>241.15717401686658</v>
      </c>
      <c r="V23" s="47">
        <v>12.001990961167369</v>
      </c>
      <c r="W23" s="48">
        <v>206.23028655781511</v>
      </c>
      <c r="X23" s="49">
        <f t="shared" si="2"/>
        <v>1129.631370310294</v>
      </c>
      <c r="Y23" s="50">
        <v>0.12633404096875661</v>
      </c>
      <c r="Z23" s="51">
        <v>1.3212590723677629</v>
      </c>
      <c r="AA23" s="52">
        <v>1.1114692512031654E-5</v>
      </c>
      <c r="AB23" s="52">
        <v>3.2112569605761858E-2</v>
      </c>
      <c r="AC23" s="52">
        <v>3.7523201920618868E-3</v>
      </c>
      <c r="AD23" s="53">
        <v>0.57688366251347656</v>
      </c>
      <c r="AE23" s="54">
        <f t="shared" si="3"/>
        <v>2.0603527803403319</v>
      </c>
      <c r="AF23" s="79">
        <f>SUM(AF24,AF25)</f>
        <v>1738</v>
      </c>
      <c r="AG23" s="80">
        <f>SUM(AG24,AG25)</f>
        <v>491611.734</v>
      </c>
    </row>
    <row r="24" spans="2:33" ht="25.5">
      <c r="B24" s="81" t="s">
        <v>65</v>
      </c>
      <c r="C24" s="82" t="s">
        <v>34</v>
      </c>
      <c r="D24" s="83">
        <v>78.817852001711856</v>
      </c>
      <c r="E24" s="84">
        <v>0.87655623857137299</v>
      </c>
      <c r="F24" s="84">
        <v>4.7413871921565578</v>
      </c>
      <c r="G24" s="84">
        <v>35.796424541882267</v>
      </c>
      <c r="H24" s="84">
        <v>0.7565653814729798</v>
      </c>
      <c r="I24" s="85">
        <v>32.602488036415984</v>
      </c>
      <c r="J24" s="86">
        <f t="shared" si="0"/>
        <v>153.59127339221101</v>
      </c>
      <c r="K24" s="87">
        <v>0.26445842897716221</v>
      </c>
      <c r="L24" s="88">
        <v>1.113196903085243E-2</v>
      </c>
      <c r="M24" s="88">
        <v>8.480527564875695E-2</v>
      </c>
      <c r="N24" s="88">
        <v>0.31624226743959849</v>
      </c>
      <c r="O24" s="88">
        <v>1.6739291133330739E-2</v>
      </c>
      <c r="P24" s="89">
        <v>0.45524841458195542</v>
      </c>
      <c r="Q24" s="90">
        <f t="shared" si="1"/>
        <v>1.1486256468116562</v>
      </c>
      <c r="R24" s="91">
        <v>153.58967917328599</v>
      </c>
      <c r="S24" s="92">
        <v>1.192266711231674</v>
      </c>
      <c r="T24" s="92">
        <v>14.68560230300943</v>
      </c>
      <c r="U24" s="92">
        <v>63.909534150348698</v>
      </c>
      <c r="V24" s="92">
        <v>0.95768002790246198</v>
      </c>
      <c r="W24" s="93">
        <v>54.37207485970206</v>
      </c>
      <c r="X24" s="94">
        <f t="shared" si="2"/>
        <v>288.70683722548029</v>
      </c>
      <c r="Y24" s="95">
        <v>1.6515581838695871E-2</v>
      </c>
      <c r="Z24" s="96">
        <v>0.63155565498190869</v>
      </c>
      <c r="AA24" s="97">
        <v>1.9452982142162394E-5</v>
      </c>
      <c r="AB24" s="97">
        <v>1.3709489164688947E-2</v>
      </c>
      <c r="AC24" s="97">
        <v>5.3884760533789832E-3</v>
      </c>
      <c r="AD24" s="98">
        <v>0.2769180640392172</v>
      </c>
      <c r="AE24" s="99">
        <f t="shared" si="3"/>
        <v>0.94410671906003185</v>
      </c>
      <c r="AF24" s="100">
        <v>654</v>
      </c>
      <c r="AG24" s="101">
        <v>309177.50099999999</v>
      </c>
    </row>
    <row r="25" spans="2:33" ht="15.75" thickBot="1">
      <c r="B25" s="102" t="s">
        <v>66</v>
      </c>
      <c r="C25" s="58" t="s">
        <v>67</v>
      </c>
      <c r="D25" s="59">
        <v>242.61957327284415</v>
      </c>
      <c r="E25" s="60">
        <v>2.173692119346029</v>
      </c>
      <c r="F25" s="60">
        <v>17.042926573612686</v>
      </c>
      <c r="G25" s="60">
        <v>86.294786493115126</v>
      </c>
      <c r="H25" s="60">
        <v>6.3353177934005105</v>
      </c>
      <c r="I25" s="61">
        <v>72.613153121430116</v>
      </c>
      <c r="J25" s="62">
        <f t="shared" si="0"/>
        <v>427.07944937374862</v>
      </c>
      <c r="K25" s="63">
        <v>0.81564993796856256</v>
      </c>
      <c r="L25" s="64">
        <v>3.3668944564776787E-2</v>
      </c>
      <c r="M25" s="64">
        <v>0.20529334932911875</v>
      </c>
      <c r="N25" s="64">
        <v>0.5599903370170044</v>
      </c>
      <c r="O25" s="64">
        <v>3.9221065302930423E-2</v>
      </c>
      <c r="P25" s="65">
        <v>0.52445840208654926</v>
      </c>
      <c r="Q25" s="66">
        <f t="shared" si="1"/>
        <v>2.1782820362689419</v>
      </c>
      <c r="R25" s="67">
        <v>463.0992309466435</v>
      </c>
      <c r="S25" s="68">
        <v>5.1723480704709477</v>
      </c>
      <c r="T25" s="68">
        <v>32.502791569802582</v>
      </c>
      <c r="U25" s="68">
        <v>177.24763986651385</v>
      </c>
      <c r="V25" s="68">
        <v>11.044310933264963</v>
      </c>
      <c r="W25" s="69">
        <v>151.85821169811354</v>
      </c>
      <c r="X25" s="70">
        <f t="shared" si="2"/>
        <v>840.92453308480935</v>
      </c>
      <c r="Y25" s="71">
        <v>0.21879286413272681</v>
      </c>
      <c r="Z25" s="72">
        <v>1.9019371005318735</v>
      </c>
      <c r="AA25" s="73">
        <v>4.094484320172296E-6</v>
      </c>
      <c r="AB25" s="73">
        <v>4.7606569190643287E-2</v>
      </c>
      <c r="AC25" s="73">
        <v>2.3748009056999315E-3</v>
      </c>
      <c r="AD25" s="74">
        <v>0.82943197219026255</v>
      </c>
      <c r="AE25" s="75">
        <f t="shared" si="3"/>
        <v>3.0001474014355263</v>
      </c>
      <c r="AF25" s="76">
        <v>1084</v>
      </c>
      <c r="AG25" s="77">
        <v>182434.23300000001</v>
      </c>
    </row>
    <row r="26" spans="2:33">
      <c r="B26" s="103" t="s">
        <v>68</v>
      </c>
      <c r="C26" s="104" t="s">
        <v>35</v>
      </c>
      <c r="D26" s="105">
        <v>16.959580309210747</v>
      </c>
      <c r="E26" s="106">
        <v>0.237294239254871</v>
      </c>
      <c r="F26" s="106">
        <v>1.4195818652676975</v>
      </c>
      <c r="G26" s="106">
        <v>12.455206677707261</v>
      </c>
      <c r="H26" s="106">
        <v>0.66824198908537191</v>
      </c>
      <c r="I26" s="107">
        <v>8.7842793789109823</v>
      </c>
      <c r="J26" s="108">
        <f t="shared" si="0"/>
        <v>40.524184459436931</v>
      </c>
      <c r="K26" s="109">
        <v>5.7176201220393241E-2</v>
      </c>
      <c r="L26" s="110">
        <v>3.2743884140445253E-3</v>
      </c>
      <c r="M26" s="110">
        <v>1.739449378132954E-2</v>
      </c>
      <c r="N26" s="110">
        <v>6.1604294717186647E-2</v>
      </c>
      <c r="O26" s="110">
        <v>1.0470040346333819E-3</v>
      </c>
      <c r="P26" s="111">
        <v>6.7986351157595229E-2</v>
      </c>
      <c r="Q26" s="112">
        <f t="shared" si="1"/>
        <v>0.20848273332518252</v>
      </c>
      <c r="R26" s="113">
        <v>52.191669938121905</v>
      </c>
      <c r="S26" s="114">
        <v>0.57619533359588782</v>
      </c>
      <c r="T26" s="114">
        <v>4.8053598759143732</v>
      </c>
      <c r="U26" s="114">
        <v>55.012475596905794</v>
      </c>
      <c r="V26" s="114">
        <v>2.3127230582561276</v>
      </c>
      <c r="W26" s="115">
        <v>38.437376656229382</v>
      </c>
      <c r="X26" s="116">
        <f t="shared" si="2"/>
        <v>153.33580045902349</v>
      </c>
      <c r="Y26" s="117"/>
      <c r="Z26" s="118">
        <v>3.6900779139945094E-4</v>
      </c>
      <c r="AA26" s="119">
        <v>1.000322326082849E-4</v>
      </c>
      <c r="AB26" s="119"/>
      <c r="AC26" s="119"/>
      <c r="AD26" s="120">
        <v>2.0673328072378877E-4</v>
      </c>
      <c r="AE26" s="121">
        <f t="shared" si="3"/>
        <v>6.7577330473152458E-4</v>
      </c>
      <c r="AF26" s="79">
        <f>SUM(AF27,AF28)</f>
        <v>448095</v>
      </c>
      <c r="AG26" s="80">
        <f>SUM(AG27,AG28)</f>
        <v>1759770.6510000001</v>
      </c>
    </row>
    <row r="27" spans="2:33" ht="25.5">
      <c r="B27" s="81" t="s">
        <v>65</v>
      </c>
      <c r="C27" s="82" t="s">
        <v>69</v>
      </c>
      <c r="D27" s="83">
        <v>15.533162471306852</v>
      </c>
      <c r="E27" s="84">
        <v>0.27133019491888105</v>
      </c>
      <c r="F27" s="84">
        <v>1.3643981247325214</v>
      </c>
      <c r="G27" s="84">
        <v>3.9634040773450572</v>
      </c>
      <c r="H27" s="84">
        <v>0.47626736178656187</v>
      </c>
      <c r="I27" s="85">
        <v>3.9562405166712056</v>
      </c>
      <c r="J27" s="86">
        <f t="shared" si="0"/>
        <v>25.564802746761078</v>
      </c>
      <c r="K27" s="87">
        <v>4.7543088355444893E-2</v>
      </c>
      <c r="L27" s="88">
        <v>3.341049682916391E-3</v>
      </c>
      <c r="M27" s="88">
        <v>1.5873633428004512E-2</v>
      </c>
      <c r="N27" s="88">
        <v>2.7885849900789791E-2</v>
      </c>
      <c r="O27" s="88">
        <v>5.981792008714936E-4</v>
      </c>
      <c r="P27" s="89">
        <v>3.6629965373691786E-2</v>
      </c>
      <c r="Q27" s="90">
        <f t="shared" si="1"/>
        <v>0.13187176594171887</v>
      </c>
      <c r="R27" s="91">
        <v>20.96520013158861</v>
      </c>
      <c r="S27" s="92">
        <v>0.33223495948042892</v>
      </c>
      <c r="T27" s="92">
        <v>1.6268071653971432</v>
      </c>
      <c r="U27" s="92">
        <v>5.1885020747258768</v>
      </c>
      <c r="V27" s="92">
        <v>0.59288556622389077</v>
      </c>
      <c r="W27" s="93">
        <v>5.2538058437631827</v>
      </c>
      <c r="X27" s="94">
        <f t="shared" si="2"/>
        <v>33.959435741179128</v>
      </c>
      <c r="Y27" s="95"/>
      <c r="Z27" s="96"/>
      <c r="AA27" s="97"/>
      <c r="AB27" s="97"/>
      <c r="AC27" s="97"/>
      <c r="AD27" s="98"/>
      <c r="AE27" s="99">
        <f t="shared" si="3"/>
        <v>0</v>
      </c>
      <c r="AF27" s="122">
        <v>204948</v>
      </c>
      <c r="AG27" s="101">
        <v>688369.85800000001</v>
      </c>
    </row>
    <row r="28" spans="2:33" ht="15.75" thickBot="1">
      <c r="B28" s="102" t="s">
        <v>66</v>
      </c>
      <c r="C28" s="26" t="s">
        <v>36</v>
      </c>
      <c r="D28" s="123">
        <v>18.160516068803716</v>
      </c>
      <c r="E28" s="124">
        <v>0.2086385430186995</v>
      </c>
      <c r="F28" s="124">
        <v>1.4660423942906511</v>
      </c>
      <c r="G28" s="124">
        <v>19.604661160950084</v>
      </c>
      <c r="H28" s="124">
        <v>0.82987008201252088</v>
      </c>
      <c r="I28" s="125">
        <v>12.849122347285972</v>
      </c>
      <c r="J28" s="126">
        <f t="shared" si="0"/>
        <v>53.118850596361639</v>
      </c>
      <c r="K28" s="127">
        <v>6.5286552485147253E-2</v>
      </c>
      <c r="L28" s="128">
        <v>3.2182646756554246E-3</v>
      </c>
      <c r="M28" s="128">
        <v>1.8674942984305842E-2</v>
      </c>
      <c r="N28" s="128">
        <v>8.9992670873066893E-2</v>
      </c>
      <c r="O28" s="128">
        <v>1.4248805434199589E-3</v>
      </c>
      <c r="P28" s="129">
        <v>9.4386052548611765E-2</v>
      </c>
      <c r="Q28" s="130">
        <f t="shared" si="1"/>
        <v>0.27298336411020718</v>
      </c>
      <c r="R28" s="131">
        <v>31.226469806532961</v>
      </c>
      <c r="S28" s="132">
        <v>0.24396037411545721</v>
      </c>
      <c r="T28" s="132">
        <v>3.1785527105172475</v>
      </c>
      <c r="U28" s="132">
        <v>49.823973522180118</v>
      </c>
      <c r="V28" s="132">
        <v>1.7198374920322415</v>
      </c>
      <c r="W28" s="133">
        <v>33.183570812466442</v>
      </c>
      <c r="X28" s="134">
        <f t="shared" si="2"/>
        <v>119.37636471784447</v>
      </c>
      <c r="Y28" s="135"/>
      <c r="Z28" s="136">
        <v>6.7968439714860107E-4</v>
      </c>
      <c r="AA28" s="137">
        <v>1.8425179440775331E-4</v>
      </c>
      <c r="AB28" s="137"/>
      <c r="AC28" s="137"/>
      <c r="AD28" s="138">
        <v>3.807870417760235E-4</v>
      </c>
      <c r="AE28" s="139">
        <f t="shared" si="3"/>
        <v>1.2447232333323778E-3</v>
      </c>
      <c r="AF28" s="140">
        <v>243147</v>
      </c>
      <c r="AG28" s="141">
        <v>1071400.7930000001</v>
      </c>
    </row>
    <row r="29" spans="2:33" ht="15.75" thickBot="1">
      <c r="B29" s="142" t="s">
        <v>70</v>
      </c>
      <c r="C29" s="143" t="s">
        <v>71</v>
      </c>
      <c r="D29" s="144">
        <f t="shared" ref="D29:I29" si="4">SUM(D21,D22,D23,D26)</f>
        <v>184.70710562292294</v>
      </c>
      <c r="E29" s="145">
        <f t="shared" si="4"/>
        <v>1.8180791588400707</v>
      </c>
      <c r="F29" s="145">
        <f t="shared" si="4"/>
        <v>12.839603872358872</v>
      </c>
      <c r="G29" s="145">
        <f t="shared" si="4"/>
        <v>75.91010658990119</v>
      </c>
      <c r="H29" s="145">
        <f t="shared" si="4"/>
        <v>4.4535705949694897</v>
      </c>
      <c r="I29" s="145">
        <f t="shared" si="4"/>
        <v>64.17918884974047</v>
      </c>
      <c r="J29" s="146">
        <f>SUM(D29:I29)</f>
        <v>343.90765468873303</v>
      </c>
      <c r="K29" s="147">
        <f t="shared" ref="K29:P29" si="5">SUM(K21,K22,K23,K26)</f>
        <v>0.62088228429160508</v>
      </c>
      <c r="L29" s="148">
        <f t="shared" si="5"/>
        <v>2.6641917951339876E-2</v>
      </c>
      <c r="M29" s="148">
        <f t="shared" si="5"/>
        <v>0.16761400895844217</v>
      </c>
      <c r="N29" s="148">
        <f t="shared" si="5"/>
        <v>0.52138800280090258</v>
      </c>
      <c r="O29" s="148">
        <f t="shared" si="5"/>
        <v>2.9991886274466216E-2</v>
      </c>
      <c r="P29" s="148">
        <f t="shared" si="5"/>
        <v>0.57654799879961316</v>
      </c>
      <c r="Q29" s="149">
        <f t="shared" si="1"/>
        <v>1.9430660990763691</v>
      </c>
      <c r="R29" s="150">
        <f t="shared" ref="R29:W29" si="6">SUM(R21,R22,R23,R26)</f>
        <v>668.88058005805181</v>
      </c>
      <c r="S29" s="151">
        <f t="shared" si="6"/>
        <v>6.9408101152985031</v>
      </c>
      <c r="T29" s="151">
        <f t="shared" si="6"/>
        <v>51.993753748726803</v>
      </c>
      <c r="U29" s="151">
        <f t="shared" si="6"/>
        <v>303.07309561436489</v>
      </c>
      <c r="V29" s="151">
        <f t="shared" si="6"/>
        <v>14.314714019423496</v>
      </c>
      <c r="W29" s="151">
        <f t="shared" si="6"/>
        <v>246.49396724587399</v>
      </c>
      <c r="X29" s="152">
        <f t="shared" si="2"/>
        <v>1291.6969208017397</v>
      </c>
      <c r="Y29" s="153">
        <f t="shared" ref="Y29:AD29" si="7">SUM(Y21,Y22,Y23,Y26)</f>
        <v>0.12633404096875661</v>
      </c>
      <c r="Z29" s="154">
        <f t="shared" si="7"/>
        <v>1.3216280801591622</v>
      </c>
      <c r="AA29" s="154">
        <f t="shared" si="7"/>
        <v>1.1114692512031654E-4</v>
      </c>
      <c r="AB29" s="154">
        <f t="shared" si="7"/>
        <v>3.2112569605761858E-2</v>
      </c>
      <c r="AC29" s="154">
        <f t="shared" si="7"/>
        <v>3.7523201920618868E-3</v>
      </c>
      <c r="AD29" s="154">
        <f t="shared" si="7"/>
        <v>0.57709039579420029</v>
      </c>
      <c r="AE29" s="155">
        <f t="shared" si="3"/>
        <v>2.061028553645063</v>
      </c>
      <c r="AF29" s="156">
        <f>SUM(AF21,AF22,AF23,AF26)</f>
        <v>449855</v>
      </c>
      <c r="AG29" s="157">
        <f>SUM(AG21,AG22,AG23,AG26)</f>
        <v>2425435.0320000001</v>
      </c>
    </row>
    <row r="30" spans="2:33" ht="15.75" thickTop="1">
      <c r="B30" s="158" t="s">
        <v>72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73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2:33" ht="18.75">
      <c r="B31" s="161"/>
      <c r="C31" s="162" t="s">
        <v>74</v>
      </c>
      <c r="D31" s="163"/>
      <c r="E31" s="163"/>
      <c r="F31" s="164"/>
      <c r="G31" s="231"/>
      <c r="H31" s="231"/>
      <c r="I31" s="231"/>
      <c r="J31" s="231"/>
      <c r="K31" s="231"/>
      <c r="L31" s="161"/>
      <c r="M31" s="161"/>
      <c r="N31" s="161"/>
      <c r="O31" s="161"/>
      <c r="P31" s="161"/>
      <c r="Q31" s="161"/>
      <c r="R31" s="161"/>
      <c r="S31" s="161"/>
      <c r="T31" s="161"/>
      <c r="U31" s="232" t="s">
        <v>92</v>
      </c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161"/>
      <c r="AG31" s="161"/>
    </row>
    <row r="32" spans="2:33">
      <c r="B32" s="165"/>
      <c r="C32" s="166"/>
      <c r="D32" s="167"/>
      <c r="E32" s="167"/>
      <c r="F32" s="168"/>
      <c r="G32" s="169"/>
      <c r="H32" s="169"/>
      <c r="I32" s="167" t="s">
        <v>75</v>
      </c>
      <c r="J32" s="170"/>
      <c r="K32" s="167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67" t="s">
        <v>76</v>
      </c>
      <c r="AA32" s="170"/>
      <c r="AB32" s="170"/>
      <c r="AC32" s="170"/>
      <c r="AD32" s="170"/>
      <c r="AE32" s="170"/>
      <c r="AF32" s="170"/>
      <c r="AG32" s="170"/>
    </row>
    <row r="33" spans="2:33" ht="15.75">
      <c r="B33" s="171"/>
      <c r="C33" s="163"/>
      <c r="D33" s="172"/>
      <c r="E33" s="172"/>
      <c r="F33" s="173"/>
      <c r="G33" s="174"/>
      <c r="H33" s="175"/>
      <c r="I33" s="176"/>
      <c r="J33" s="175"/>
      <c r="K33" s="174"/>
      <c r="L33" s="177"/>
      <c r="M33" s="177"/>
      <c r="N33" s="177"/>
      <c r="O33" s="175"/>
      <c r="P33" s="176"/>
      <c r="Q33" s="175"/>
      <c r="R33" s="177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</row>
    <row r="34" spans="2:33" ht="15.75">
      <c r="B34" s="171"/>
      <c r="C34" s="162" t="s">
        <v>77</v>
      </c>
      <c r="D34" s="175"/>
      <c r="E34" s="175"/>
      <c r="F34" s="233" t="s">
        <v>89</v>
      </c>
      <c r="G34" s="233"/>
      <c r="H34" s="233"/>
      <c r="I34" s="233"/>
      <c r="J34" s="233"/>
      <c r="K34" s="233"/>
      <c r="L34" s="177"/>
      <c r="M34" s="177"/>
      <c r="N34" s="175"/>
      <c r="O34" s="177"/>
      <c r="P34" s="177"/>
      <c r="Q34" s="177"/>
      <c r="R34" s="177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</row>
    <row r="35" spans="2:33">
      <c r="B35" s="166"/>
      <c r="C35" s="178"/>
      <c r="D35" s="179"/>
      <c r="E35" s="178"/>
      <c r="F35" s="180"/>
      <c r="G35" s="181"/>
      <c r="H35" s="225" t="s">
        <v>76</v>
      </c>
      <c r="I35" s="225"/>
      <c r="J35" s="181"/>
      <c r="K35" s="182"/>
      <c r="L35" s="169"/>
      <c r="M35" s="169"/>
      <c r="N35" s="181"/>
      <c r="O35" s="169"/>
      <c r="P35" s="169"/>
      <c r="Q35" s="183"/>
      <c r="R35" s="184"/>
      <c r="S35" s="184"/>
      <c r="T35" s="185"/>
      <c r="U35" s="186"/>
      <c r="V35" s="186"/>
      <c r="W35" s="186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</row>
    <row r="36" spans="2:33" ht="15.75">
      <c r="B36" s="187"/>
      <c r="C36" s="162" t="s">
        <v>78</v>
      </c>
      <c r="D36" s="188"/>
      <c r="E36" s="226" t="s">
        <v>86</v>
      </c>
      <c r="F36" s="226"/>
      <c r="G36" s="226"/>
      <c r="H36" s="226"/>
      <c r="I36" s="226"/>
      <c r="J36" s="226"/>
      <c r="K36" s="226"/>
      <c r="L36" s="162"/>
      <c r="M36" s="162" t="s">
        <v>79</v>
      </c>
      <c r="N36" s="226" t="s">
        <v>87</v>
      </c>
      <c r="O36" s="226"/>
      <c r="P36" s="226"/>
      <c r="Q36" s="226"/>
      <c r="R36" s="226"/>
      <c r="S36" s="226"/>
      <c r="T36" s="162"/>
      <c r="U36" s="162" t="s">
        <v>80</v>
      </c>
      <c r="V36" s="162"/>
      <c r="W36" s="162"/>
      <c r="X36" s="227" t="s">
        <v>88</v>
      </c>
      <c r="Y36" s="228"/>
      <c r="Z36" s="228"/>
      <c r="AA36" s="228"/>
      <c r="AB36" s="228"/>
      <c r="AC36" s="228"/>
      <c r="AD36" s="228"/>
      <c r="AE36" s="228"/>
      <c r="AF36" s="175"/>
      <c r="AG36" s="175"/>
    </row>
    <row r="37" spans="2:33" ht="15.75">
      <c r="B37" s="189"/>
      <c r="C37" s="188"/>
      <c r="D37" s="188"/>
      <c r="E37" s="190"/>
      <c r="F37" s="191"/>
      <c r="G37" s="191"/>
      <c r="H37" s="191"/>
      <c r="I37" s="191"/>
      <c r="J37" s="191"/>
      <c r="K37" s="191"/>
      <c r="L37" s="191"/>
      <c r="M37" s="191"/>
      <c r="N37" s="191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</row>
  </sheetData>
  <mergeCells count="44">
    <mergeCell ref="H35:I35"/>
    <mergeCell ref="E36:K36"/>
    <mergeCell ref="N36:S36"/>
    <mergeCell ref="X36:AE36"/>
    <mergeCell ref="F10:T10"/>
    <mergeCell ref="U10:AF10"/>
    <mergeCell ref="Y18:Z18"/>
    <mergeCell ref="AA18:AD18"/>
    <mergeCell ref="AE18:AE19"/>
    <mergeCell ref="G31:K31"/>
    <mergeCell ref="U31:AE31"/>
    <mergeCell ref="F34:K34"/>
    <mergeCell ref="C14:AF14"/>
    <mergeCell ref="C15:N15"/>
    <mergeCell ref="O15:AF15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B17:B19"/>
    <mergeCell ref="C17:C19"/>
    <mergeCell ref="D17:J17"/>
    <mergeCell ref="K17:Q17"/>
    <mergeCell ref="R17:X17"/>
    <mergeCell ref="C8:T8"/>
    <mergeCell ref="U8:AF8"/>
    <mergeCell ref="G11:AF11"/>
    <mergeCell ref="C12:AF12"/>
    <mergeCell ref="C13:AF13"/>
    <mergeCell ref="C7:T7"/>
    <mergeCell ref="U7:AF7"/>
    <mergeCell ref="AB2:AG2"/>
    <mergeCell ref="B3:AG3"/>
    <mergeCell ref="B4:AG4"/>
    <mergeCell ref="O5:Q5"/>
    <mergeCell ref="O6:Q6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ЕЦП_11-НКРЕКП</vt:lpstr>
      <vt:lpstr>'ЕЦП_11-НКРЕКП'!Область_печати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2022-07-19T11:22:58Z</dcterms:modified>
</cp:coreProperties>
</file>