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<sst xmlns="http://schemas.openxmlformats.org/spreadsheetml/2006/main" count="129" uniqueCount="95">
  <si>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</si>
  <si>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</si>
  <si>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</si>
  <si>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</si>
  <si>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2018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</si>
  <si>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</si>
  <si>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</si>
  <si>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</si>
  <si>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</si>
  <si>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</si>
  <si>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</si>
  <si>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</si>
  <si>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</si>
  <si>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</si>
  <si>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</si>
  <si>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</si>
  <si>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</si>
  <si>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</si>
  <si>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</si>
  <si>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</si>
  <si>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</si>
  <si>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</si>
  <si>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</si>
  <si>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</si>
  <si>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</si>
  <si>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</si>
  <si>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</si>
  <si>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</si>
  <si>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</si>
  <si>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</si>
  <si>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</si>
  <si>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</si>
  <si>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</si>
  <si>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</si>
  <si>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</si>
  <si>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</si>
  <si>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</si>
  <si>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</si>
  <si>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</si>
  <si>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</si>
  <si>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</si>
  <si>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</si>
  <si>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</si>
  <si>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</si>
  <si>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</si>
  <si>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</si>
  <si>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</si>
  <si>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</si>
  <si>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</si>
  <si>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</si>
  <si>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</si>
  <si>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</si>
  <si>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</si>
  <si>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</si>
  <si>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</si>
  <si>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</si>
  <si>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</si>
  <si>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</si>
  <si>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</si>
  <si>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</si>
  <si>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</si>
  <si>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</si>
  <si>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</si>
  <si>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</si>
  <si>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</si>
  <si>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</si>
  <si>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</si>
  <si>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</si>
  <si>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</si>
  <si>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</si>
  <si>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</si>
  <si>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</si>
  <si>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</si>
  <si>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</si>
  <si>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</si>
  <si>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</si>
  <si>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</si>
  <si>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</si>
  <si>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</si>
  <si>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</si>
  <si>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</si>
  <si>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</si>
  <si>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</si>
  <si>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</si>
  <si>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</si>
  <si>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</si>
  <si>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</si>
  <si>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</si>
  <si>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</si>
  <si>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</si>
  <si>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</si>
  <si>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</si>
  <si>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</si>
  <si>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м. Рівне, 33000, Україна. ПАТ "Рівнеобленерго" вул. Князя Володимира, 71, Тел..: +38(0362)694219, факс +38(0362)694211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</si>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</sst>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sqref="A1:AF36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11" t="s">
        <v>0</v>
      </c>
      <c r="AB1" s="211"/>
      <c r="AC1" s="211"/>
      <c r="AD1" s="211"/>
      <c r="AE1" s="211"/>
      <c r="AF1" s="211"/>
    </row>
    <row r="2" spans="1:32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</row>
    <row r="3" spans="1:32" ht="15.75" customHeight="1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</row>
    <row r="4" spans="1:32" ht="15.75" customHeight="1">
      <c r="A4" s="178"/>
      <c r="B4" s="178"/>
      <c r="C4" s="178"/>
      <c r="D4" s="178"/>
      <c r="E4" s="178"/>
      <c r="F4" s="178"/>
      <c r="G4" s="178"/>
      <c r="H4" s="178"/>
      <c r="I4" s="1"/>
      <c r="J4" s="1"/>
      <c r="K4" s="1"/>
      <c r="L4" s="1"/>
      <c r="M4" s="178" t="s">
        <v>3</v>
      </c>
      <c r="N4" s="214" t="s">
        <v>94</v>
      </c>
      <c r="O4" s="214"/>
      <c r="P4" s="214"/>
      <c r="Q4" s="2"/>
      <c r="R4" s="179" t="s">
        <v>4</v>
      </c>
      <c r="S4" s="3" t="s">
        <v>5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8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1" t="s">
        <v>6</v>
      </c>
      <c r="O5" s="181"/>
      <c r="P5" s="181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215" t="s">
        <v>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 t="s">
        <v>8</v>
      </c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4"/>
    </row>
    <row r="7" spans="1:32" ht="15.75" customHeight="1">
      <c r="A7" s="4"/>
      <c r="B7" s="196" t="s">
        <v>9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216" t="s">
        <v>10</v>
      </c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4"/>
    </row>
    <row r="8" spans="1:32">
      <c r="A8" s="4"/>
      <c r="B8" s="5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12</v>
      </c>
      <c r="C9" s="6"/>
      <c r="D9" s="6"/>
      <c r="E9" s="217" t="s">
        <v>13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30"/>
    </row>
    <row r="10" spans="1:32" ht="15.75" customHeight="1">
      <c r="A10" s="29"/>
      <c r="B10" s="8" t="s">
        <v>14</v>
      </c>
      <c r="C10" s="6"/>
      <c r="D10" s="6"/>
      <c r="E10" s="4"/>
      <c r="F10" s="217" t="s">
        <v>93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30"/>
    </row>
    <row r="11" spans="1:32" ht="15.75" customHeight="1">
      <c r="A11" s="29"/>
      <c r="B11" s="218" t="s">
        <v>15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30"/>
    </row>
    <row r="12" spans="1:32">
      <c r="A12" s="29"/>
      <c r="B12" s="210" t="s">
        <v>16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30"/>
    </row>
    <row r="13" spans="1:32">
      <c r="A13" s="29"/>
      <c r="B13" s="195" t="s">
        <v>17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31"/>
    </row>
    <row r="14" spans="1:32" ht="15.75" customHeight="1">
      <c r="A14" s="24"/>
      <c r="B14" s="196" t="s">
        <v>18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 t="s">
        <v>19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8" t="s">
        <v>20</v>
      </c>
      <c r="B16" s="201" t="s">
        <v>21</v>
      </c>
      <c r="C16" s="204" t="s">
        <v>22</v>
      </c>
      <c r="D16" s="205"/>
      <c r="E16" s="205"/>
      <c r="F16" s="205"/>
      <c r="G16" s="205"/>
      <c r="H16" s="205"/>
      <c r="I16" s="206"/>
      <c r="J16" s="204" t="s">
        <v>23</v>
      </c>
      <c r="K16" s="205"/>
      <c r="L16" s="205"/>
      <c r="M16" s="205"/>
      <c r="N16" s="205"/>
      <c r="O16" s="205"/>
      <c r="P16" s="206"/>
      <c r="Q16" s="204" t="s">
        <v>24</v>
      </c>
      <c r="R16" s="205"/>
      <c r="S16" s="205"/>
      <c r="T16" s="205"/>
      <c r="U16" s="205"/>
      <c r="V16" s="205"/>
      <c r="W16" s="206"/>
      <c r="X16" s="204" t="s">
        <v>25</v>
      </c>
      <c r="Y16" s="205"/>
      <c r="Z16" s="205"/>
      <c r="AA16" s="205"/>
      <c r="AB16" s="205"/>
      <c r="AC16" s="205"/>
      <c r="AD16" s="206"/>
      <c r="AE16" s="207" t="s">
        <v>26</v>
      </c>
      <c r="AF16" s="192" t="s">
        <v>27</v>
      </c>
    </row>
    <row r="17" spans="1:32" ht="15.75" customHeight="1">
      <c r="A17" s="199"/>
      <c r="B17" s="202"/>
      <c r="C17" s="184" t="s">
        <v>28</v>
      </c>
      <c r="D17" s="185"/>
      <c r="E17" s="186" t="s">
        <v>29</v>
      </c>
      <c r="F17" s="187"/>
      <c r="G17" s="187"/>
      <c r="H17" s="185"/>
      <c r="I17" s="188" t="s">
        <v>30</v>
      </c>
      <c r="J17" s="184" t="s">
        <v>28</v>
      </c>
      <c r="K17" s="185"/>
      <c r="L17" s="186" t="s">
        <v>29</v>
      </c>
      <c r="M17" s="187"/>
      <c r="N17" s="187"/>
      <c r="O17" s="185"/>
      <c r="P17" s="188" t="s">
        <v>30</v>
      </c>
      <c r="Q17" s="184" t="s">
        <v>28</v>
      </c>
      <c r="R17" s="185"/>
      <c r="S17" s="186" t="s">
        <v>29</v>
      </c>
      <c r="T17" s="187"/>
      <c r="U17" s="187"/>
      <c r="V17" s="185"/>
      <c r="W17" s="188" t="s">
        <v>30</v>
      </c>
      <c r="X17" s="184" t="s">
        <v>28</v>
      </c>
      <c r="Y17" s="185"/>
      <c r="Z17" s="186" t="s">
        <v>29</v>
      </c>
      <c r="AA17" s="187"/>
      <c r="AB17" s="187"/>
      <c r="AC17" s="185"/>
      <c r="AD17" s="188" t="s">
        <v>30</v>
      </c>
      <c r="AE17" s="208"/>
      <c r="AF17" s="193"/>
    </row>
    <row r="18" spans="1:32" ht="129" customHeight="1">
      <c r="A18" s="200"/>
      <c r="B18" s="203"/>
      <c r="C18" s="32" t="s">
        <v>31</v>
      </c>
      <c r="D18" s="33" t="s">
        <v>32</v>
      </c>
      <c r="E18" s="33" t="s">
        <v>33</v>
      </c>
      <c r="F18" s="33" t="s">
        <v>34</v>
      </c>
      <c r="G18" s="33" t="s">
        <v>35</v>
      </c>
      <c r="H18" s="34" t="s">
        <v>36</v>
      </c>
      <c r="I18" s="189"/>
      <c r="J18" s="32" t="s">
        <v>31</v>
      </c>
      <c r="K18" s="33" t="s">
        <v>32</v>
      </c>
      <c r="L18" s="33" t="s">
        <v>33</v>
      </c>
      <c r="M18" s="33" t="s">
        <v>34</v>
      </c>
      <c r="N18" s="33" t="s">
        <v>35</v>
      </c>
      <c r="O18" s="34" t="s">
        <v>36</v>
      </c>
      <c r="P18" s="189"/>
      <c r="Q18" s="32" t="s">
        <v>31</v>
      </c>
      <c r="R18" s="33" t="s">
        <v>32</v>
      </c>
      <c r="S18" s="33" t="s">
        <v>33</v>
      </c>
      <c r="T18" s="33" t="s">
        <v>34</v>
      </c>
      <c r="U18" s="33" t="s">
        <v>35</v>
      </c>
      <c r="V18" s="34" t="s">
        <v>36</v>
      </c>
      <c r="W18" s="189"/>
      <c r="X18" s="32" t="s">
        <v>31</v>
      </c>
      <c r="Y18" s="33" t="s">
        <v>32</v>
      </c>
      <c r="Z18" s="33" t="s">
        <v>33</v>
      </c>
      <c r="AA18" s="33" t="s">
        <v>34</v>
      </c>
      <c r="AB18" s="33" t="s">
        <v>35</v>
      </c>
      <c r="AC18" s="34" t="s">
        <v>36</v>
      </c>
      <c r="AD18" s="189"/>
      <c r="AE18" s="209"/>
      <c r="AF18" s="194"/>
    </row>
    <row r="19" spans="1:32" ht="16.5" thickBot="1">
      <c r="A19" s="35" t="s">
        <v>37</v>
      </c>
      <c r="B19" s="36" t="s">
        <v>38</v>
      </c>
      <c r="C19" s="37" t="s">
        <v>39</v>
      </c>
      <c r="D19" s="38" t="s">
        <v>40</v>
      </c>
      <c r="E19" s="38" t="s">
        <v>41</v>
      </c>
      <c r="F19" s="38" t="s">
        <v>42</v>
      </c>
      <c r="G19" s="38" t="s">
        <v>43</v>
      </c>
      <c r="H19" s="39" t="s">
        <v>44</v>
      </c>
      <c r="I19" s="40" t="s">
        <v>45</v>
      </c>
      <c r="J19" s="41" t="s">
        <v>46</v>
      </c>
      <c r="K19" s="38" t="s">
        <v>47</v>
      </c>
      <c r="L19" s="38" t="s">
        <v>48</v>
      </c>
      <c r="M19" s="38" t="s">
        <v>49</v>
      </c>
      <c r="N19" s="38" t="s">
        <v>50</v>
      </c>
      <c r="O19" s="38" t="s">
        <v>51</v>
      </c>
      <c r="P19" s="42" t="s">
        <v>52</v>
      </c>
      <c r="Q19" s="37" t="s">
        <v>53</v>
      </c>
      <c r="R19" s="38" t="s">
        <v>54</v>
      </c>
      <c r="S19" s="38" t="s">
        <v>55</v>
      </c>
      <c r="T19" s="38" t="s">
        <v>56</v>
      </c>
      <c r="U19" s="38" t="s">
        <v>57</v>
      </c>
      <c r="V19" s="38" t="s">
        <v>58</v>
      </c>
      <c r="W19" s="43">
        <v>185</v>
      </c>
      <c r="X19" s="37" t="s">
        <v>59</v>
      </c>
      <c r="Y19" s="38" t="s">
        <v>60</v>
      </c>
      <c r="Z19" s="44" t="s">
        <v>61</v>
      </c>
      <c r="AA19" s="44" t="s">
        <v>62</v>
      </c>
      <c r="AB19" s="44" t="s">
        <v>63</v>
      </c>
      <c r="AC19" s="45">
        <v>240</v>
      </c>
      <c r="AD19" s="46">
        <v>245</v>
      </c>
      <c r="AE19" s="47" t="s">
        <v>64</v>
      </c>
      <c r="AF19" s="48" t="s">
        <v>65</v>
      </c>
    </row>
    <row r="20" spans="1:32" ht="31.5">
      <c r="A20" s="49" t="s">
        <v>66</v>
      </c>
      <c r="B20" s="50" t="s">
        <v>67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9</v>
      </c>
      <c r="AF20" s="69">
        <v>59.999000000000002</v>
      </c>
    </row>
    <row r="21" spans="1:32" ht="32.25" thickBot="1">
      <c r="A21" s="70" t="s">
        <v>68</v>
      </c>
      <c r="B21" s="71" t="s">
        <v>39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14</v>
      </c>
      <c r="AF21" s="90">
        <v>35464.47</v>
      </c>
    </row>
    <row r="22" spans="1:32" ht="31.5">
      <c r="A22" s="91" t="s">
        <v>69</v>
      </c>
      <c r="B22" s="50" t="s">
        <v>70</v>
      </c>
      <c r="C22" s="51">
        <v>120.03627009528351</v>
      </c>
      <c r="D22" s="52">
        <v>6.878020597379015E-5</v>
      </c>
      <c r="E22" s="52">
        <v>11.325380813073741</v>
      </c>
      <c r="F22" s="52">
        <v>3.9725956732665098</v>
      </c>
      <c r="G22" s="52"/>
      <c r="H22" s="53">
        <v>51.678340196069442</v>
      </c>
      <c r="I22" s="54">
        <f>SUM(C22:H22)</f>
        <v>187.01265555789917</v>
      </c>
      <c r="J22" s="55">
        <v>0.58023669561549118</v>
      </c>
      <c r="K22" s="56">
        <v>1.1463367662298359E-5</v>
      </c>
      <c r="L22" s="56">
        <v>0.15194923103729721</v>
      </c>
      <c r="M22" s="56">
        <v>2.7441009510009811E-2</v>
      </c>
      <c r="N22" s="56"/>
      <c r="O22" s="57">
        <v>0.34417615069284596</v>
      </c>
      <c r="P22" s="58">
        <f t="shared" si="1"/>
        <v>1.1038145502233065</v>
      </c>
      <c r="Q22" s="59">
        <v>359.81962988837967</v>
      </c>
      <c r="R22" s="60">
        <v>1.8893431143837501E-4</v>
      </c>
      <c r="S22" s="60">
        <v>36.54349772046271</v>
      </c>
      <c r="T22" s="60">
        <v>9.4639653343322383</v>
      </c>
      <c r="U22" s="60"/>
      <c r="V22" s="61">
        <v>143.72135986107452</v>
      </c>
      <c r="W22" s="62">
        <f t="shared" si="2"/>
        <v>549.54864173856049</v>
      </c>
      <c r="X22" s="63">
        <v>0.13134955934814707</v>
      </c>
      <c r="Y22" s="64">
        <v>0.64113468998468492</v>
      </c>
      <c r="Z22" s="65">
        <v>1.1463367662298359E-5</v>
      </c>
      <c r="AA22" s="65"/>
      <c r="AB22" s="65"/>
      <c r="AC22" s="66">
        <v>0.27537989600432855</v>
      </c>
      <c r="AD22" s="67">
        <f t="shared" si="3"/>
        <v>1.0478756087048229</v>
      </c>
      <c r="AE22" s="92">
        <f>SUM(AE23,AE24)</f>
        <v>1335</v>
      </c>
      <c r="AF22" s="93">
        <f>SUM(AF23,AF24)</f>
        <v>395498.6</v>
      </c>
    </row>
    <row r="23" spans="1:32" ht="94.5">
      <c r="A23" s="94" t="s">
        <v>71</v>
      </c>
      <c r="B23" s="95" t="s">
        <v>40</v>
      </c>
      <c r="C23" s="96">
        <v>53.807907810987125</v>
      </c>
      <c r="D23" s="97">
        <v>1.5872763924382153E-4</v>
      </c>
      <c r="E23" s="97">
        <v>2.4170939085622978</v>
      </c>
      <c r="F23" s="97">
        <v>1.0104654423474759</v>
      </c>
      <c r="G23" s="97"/>
      <c r="H23" s="98">
        <v>29.500637556017629</v>
      </c>
      <c r="I23" s="99">
        <f t="shared" si="0"/>
        <v>86.736263445553774</v>
      </c>
      <c r="J23" s="100">
        <v>0.29504293582641544</v>
      </c>
      <c r="K23" s="101">
        <v>2.6454606540636921E-5</v>
      </c>
      <c r="L23" s="101">
        <v>8.501981450029894E-2</v>
      </c>
      <c r="M23" s="101">
        <v>1.8798643407776598E-2</v>
      </c>
      <c r="N23" s="101"/>
      <c r="O23" s="102">
        <v>0.27223377406707833</v>
      </c>
      <c r="P23" s="103">
        <f t="shared" si="1"/>
        <v>0.67112162240811002</v>
      </c>
      <c r="Q23" s="104">
        <v>93.884455828732769</v>
      </c>
      <c r="R23" s="105">
        <v>1.8893431143837501E-4</v>
      </c>
      <c r="S23" s="105">
        <v>4.6214786005095183</v>
      </c>
      <c r="T23" s="105">
        <v>0.88803273798686999</v>
      </c>
      <c r="U23" s="105"/>
      <c r="V23" s="106">
        <v>37.948138993274604</v>
      </c>
      <c r="W23" s="107">
        <f t="shared" si="2"/>
        <v>137.3422950948152</v>
      </c>
      <c r="X23" s="108">
        <v>5.6977931567223798E-2</v>
      </c>
      <c r="Y23" s="109">
        <v>0.26511219398633884</v>
      </c>
      <c r="Z23" s="110">
        <v>2.6454606540636921E-5</v>
      </c>
      <c r="AA23" s="110"/>
      <c r="AB23" s="110"/>
      <c r="AC23" s="111">
        <v>0.1232096845023624</v>
      </c>
      <c r="AD23" s="112">
        <f t="shared" si="3"/>
        <v>0.44532626466246572</v>
      </c>
      <c r="AE23" s="113">
        <v>533</v>
      </c>
      <c r="AF23" s="114">
        <v>159241.57399999999</v>
      </c>
    </row>
    <row r="24" spans="1:32" ht="95.25" thickBot="1">
      <c r="A24" s="115" t="s">
        <v>72</v>
      </c>
      <c r="B24" s="71" t="s">
        <v>73</v>
      </c>
      <c r="C24" s="72">
        <v>170.679187114889</v>
      </c>
      <c r="D24" s="73"/>
      <c r="E24" s="73">
        <v>18.137290679656431</v>
      </c>
      <c r="F24" s="73">
        <v>6.2376511617557222</v>
      </c>
      <c r="G24" s="73"/>
      <c r="H24" s="74">
        <v>68.636989266453313</v>
      </c>
      <c r="I24" s="75">
        <f t="shared" si="0"/>
        <v>263.69111822275448</v>
      </c>
      <c r="J24" s="76">
        <v>0.79831613187737949</v>
      </c>
      <c r="K24" s="77"/>
      <c r="L24" s="77">
        <v>0.20312822400867422</v>
      </c>
      <c r="M24" s="77">
        <v>3.4049577414643421E-2</v>
      </c>
      <c r="N24" s="77"/>
      <c r="O24" s="78">
        <v>0.39918840954974127</v>
      </c>
      <c r="P24" s="79">
        <f t="shared" si="1"/>
        <v>1.4346823428504385</v>
      </c>
      <c r="Q24" s="80">
        <v>265.93517405964815</v>
      </c>
      <c r="R24" s="81"/>
      <c r="S24" s="81">
        <v>31.922019119952957</v>
      </c>
      <c r="T24" s="81">
        <v>8.5759325963453712</v>
      </c>
      <c r="U24" s="81"/>
      <c r="V24" s="82">
        <v>105.77322086780008</v>
      </c>
      <c r="W24" s="83">
        <f t="shared" si="2"/>
        <v>412.20634664374654</v>
      </c>
      <c r="X24" s="84">
        <v>0.1882193964453471</v>
      </c>
      <c r="Y24" s="85">
        <v>0.92866823914002161</v>
      </c>
      <c r="Z24" s="86"/>
      <c r="AA24" s="86"/>
      <c r="AB24" s="86"/>
      <c r="AC24" s="87">
        <v>0.39174006449028803</v>
      </c>
      <c r="AD24" s="88">
        <f t="shared" si="3"/>
        <v>1.5086277000756567</v>
      </c>
      <c r="AE24" s="89">
        <v>802</v>
      </c>
      <c r="AF24" s="90">
        <v>236257.02600000001</v>
      </c>
    </row>
    <row r="25" spans="1:32">
      <c r="A25" s="180" t="s">
        <v>74</v>
      </c>
      <c r="B25" s="116" t="s">
        <v>41</v>
      </c>
      <c r="C25" s="117">
        <v>32.959956164082058</v>
      </c>
      <c r="D25" s="118">
        <v>0.69057619471217779</v>
      </c>
      <c r="E25" s="118">
        <v>1.0264070137468706</v>
      </c>
      <c r="F25" s="118">
        <v>0.83076630320148936</v>
      </c>
      <c r="G25" s="118"/>
      <c r="H25" s="119">
        <v>7.6366272938198696</v>
      </c>
      <c r="I25" s="120">
        <f t="shared" si="0"/>
        <v>43.14433296956247</v>
      </c>
      <c r="J25" s="121">
        <v>0.15435883091991232</v>
      </c>
      <c r="K25" s="122">
        <v>8.8955733059435261E-3</v>
      </c>
      <c r="L25" s="122">
        <v>6.6028997734838548E-3</v>
      </c>
      <c r="M25" s="122">
        <v>7.6712856396100619E-3</v>
      </c>
      <c r="N25" s="122"/>
      <c r="O25" s="123">
        <v>5.4311143310437168E-2</v>
      </c>
      <c r="P25" s="124">
        <f t="shared" si="1"/>
        <v>0.23183973294938692</v>
      </c>
      <c r="Q25" s="125">
        <v>78.162460361962204</v>
      </c>
      <c r="R25" s="126">
        <v>1.583910190385188</v>
      </c>
      <c r="S25" s="126">
        <v>2.333810526561797</v>
      </c>
      <c r="T25" s="126">
        <v>1.8793352397217127</v>
      </c>
      <c r="U25" s="126"/>
      <c r="V25" s="127">
        <v>17.470546602271941</v>
      </c>
      <c r="W25" s="128">
        <f t="shared" si="2"/>
        <v>101.43006292090283</v>
      </c>
      <c r="X25" s="129"/>
      <c r="Y25" s="130">
        <v>1.1463367662298359E-4</v>
      </c>
      <c r="Z25" s="131"/>
      <c r="AA25" s="131"/>
      <c r="AB25" s="131"/>
      <c r="AC25" s="132"/>
      <c r="AD25" s="133">
        <f t="shared" si="3"/>
        <v>1.1463367662298359E-4</v>
      </c>
      <c r="AE25" s="92">
        <f>SUM(AE26,AE27)</f>
        <v>434814</v>
      </c>
      <c r="AF25" s="93">
        <f>SUM(AF26,AF27)</f>
        <v>1318409.0049999999</v>
      </c>
    </row>
    <row r="26" spans="1:32" ht="94.5">
      <c r="A26" s="94" t="s">
        <v>71</v>
      </c>
      <c r="B26" s="95" t="s">
        <v>75</v>
      </c>
      <c r="C26" s="96">
        <v>27.446760104336967</v>
      </c>
      <c r="D26" s="97">
        <v>0.73800415866414815</v>
      </c>
      <c r="E26" s="97">
        <v>0.96867774585588584</v>
      </c>
      <c r="F26" s="97">
        <v>0.53337777707232159</v>
      </c>
      <c r="G26" s="97"/>
      <c r="H26" s="98">
        <v>4.9368052358957266</v>
      </c>
      <c r="I26" s="99">
        <f t="shared" si="0"/>
        <v>34.623625021825049</v>
      </c>
      <c r="J26" s="100">
        <v>0.11856954651513468</v>
      </c>
      <c r="K26" s="101">
        <v>8.3861102733819044E-3</v>
      </c>
      <c r="L26" s="101">
        <v>9.3913853219261077E-3</v>
      </c>
      <c r="M26" s="101">
        <v>5.1110299836510534E-3</v>
      </c>
      <c r="N26" s="101"/>
      <c r="O26" s="102">
        <v>3.7189885874827383E-2</v>
      </c>
      <c r="P26" s="103">
        <f t="shared" si="1"/>
        <v>0.17864795796892113</v>
      </c>
      <c r="Q26" s="104">
        <v>30.749890384704109</v>
      </c>
      <c r="R26" s="105">
        <v>0.82588888261742632</v>
      </c>
      <c r="S26" s="105">
        <v>1.2446616362786371</v>
      </c>
      <c r="T26" s="105">
        <v>0.58580251732979793</v>
      </c>
      <c r="U26" s="105"/>
      <c r="V26" s="106">
        <v>5.8638008020724701</v>
      </c>
      <c r="W26" s="107">
        <f t="shared" si="2"/>
        <v>39.270044223002436</v>
      </c>
      <c r="X26" s="108"/>
      <c r="Y26" s="109">
        <v>5.2909213081273838E-6</v>
      </c>
      <c r="Z26" s="110"/>
      <c r="AA26" s="110"/>
      <c r="AB26" s="110"/>
      <c r="AC26" s="111"/>
      <c r="AD26" s="112">
        <f t="shared" si="3"/>
        <v>5.2909213081273838E-6</v>
      </c>
      <c r="AE26" s="134">
        <v>188447</v>
      </c>
      <c r="AF26" s="114">
        <v>580222.16599999997</v>
      </c>
    </row>
    <row r="27" spans="1:32" ht="95.25" thickBot="1">
      <c r="A27" s="115" t="s">
        <v>72</v>
      </c>
      <c r="B27" s="39" t="s">
        <v>42</v>
      </c>
      <c r="C27" s="135">
        <v>37.175738057766146</v>
      </c>
      <c r="D27" s="136">
        <v>0.65430939964154078</v>
      </c>
      <c r="E27" s="136">
        <v>1.0705509186022519</v>
      </c>
      <c r="F27" s="136">
        <v>1.0581707252932204</v>
      </c>
      <c r="G27" s="136"/>
      <c r="H27" s="137">
        <v>9.7011032936978339</v>
      </c>
      <c r="I27" s="138">
        <f t="shared" si="0"/>
        <v>49.659872395000995</v>
      </c>
      <c r="J27" s="139">
        <v>0.1817258636803159</v>
      </c>
      <c r="K27" s="140">
        <v>9.2851449817736038E-3</v>
      </c>
      <c r="L27" s="140">
        <v>4.4706253615946984E-3</v>
      </c>
      <c r="M27" s="140">
        <v>9.6290392403578125E-3</v>
      </c>
      <c r="N27" s="140"/>
      <c r="O27" s="141">
        <v>6.7403274682504677E-2</v>
      </c>
      <c r="P27" s="142">
        <f t="shared" si="1"/>
        <v>0.27251394794654671</v>
      </c>
      <c r="Q27" s="143">
        <v>47.412569977258059</v>
      </c>
      <c r="R27" s="144">
        <v>0.75802130776775378</v>
      </c>
      <c r="S27" s="144">
        <v>1.0891488902831381</v>
      </c>
      <c r="T27" s="144">
        <v>1.2935327223919129</v>
      </c>
      <c r="U27" s="144"/>
      <c r="V27" s="145">
        <v>11.606745800199363</v>
      </c>
      <c r="W27" s="146">
        <f t="shared" si="2"/>
        <v>62.160018697900234</v>
      </c>
      <c r="X27" s="147"/>
      <c r="Y27" s="148">
        <v>1.9824492553677849E-4</v>
      </c>
      <c r="Z27" s="149"/>
      <c r="AA27" s="149"/>
      <c r="AB27" s="149"/>
      <c r="AC27" s="150"/>
      <c r="AD27" s="151">
        <f t="shared" si="3"/>
        <v>1.9824492553677849E-4</v>
      </c>
      <c r="AE27" s="152">
        <v>246367</v>
      </c>
      <c r="AF27" s="153">
        <v>738186.83900000004</v>
      </c>
    </row>
    <row r="28" spans="1:32" ht="16.5" thickBot="1">
      <c r="A28" s="154" t="s">
        <v>76</v>
      </c>
      <c r="B28" s="155" t="s">
        <v>77</v>
      </c>
      <c r="C28" s="156">
        <f t="shared" ref="C28:H28" si="4">SUM(C20,C21,C22,C25)</f>
        <v>152.99622625936559</v>
      </c>
      <c r="D28" s="157">
        <f t="shared" si="4"/>
        <v>0.69064497491815158</v>
      </c>
      <c r="E28" s="157">
        <f t="shared" si="4"/>
        <v>12.351787826820612</v>
      </c>
      <c r="F28" s="157">
        <f t="shared" si="4"/>
        <v>4.8033619764679987</v>
      </c>
      <c r="G28" s="157">
        <f t="shared" si="4"/>
        <v>0</v>
      </c>
      <c r="H28" s="157">
        <f t="shared" si="4"/>
        <v>59.314967489889312</v>
      </c>
      <c r="I28" s="158">
        <f>SUM(C28:H28)</f>
        <v>230.15698852746166</v>
      </c>
      <c r="J28" s="159">
        <f t="shared" ref="J28:O28" si="5">SUM(J20,J21,J22,J25)</f>
        <v>0.7345955265354035</v>
      </c>
      <c r="K28" s="160">
        <f t="shared" si="5"/>
        <v>8.907036673605824E-3</v>
      </c>
      <c r="L28" s="160">
        <f t="shared" si="5"/>
        <v>0.15855213081078107</v>
      </c>
      <c r="M28" s="160">
        <f t="shared" si="5"/>
        <v>3.5112295149619874E-2</v>
      </c>
      <c r="N28" s="160">
        <f t="shared" si="5"/>
        <v>0</v>
      </c>
      <c r="O28" s="160">
        <f t="shared" si="5"/>
        <v>0.39848729400328314</v>
      </c>
      <c r="P28" s="161">
        <f t="shared" si="1"/>
        <v>1.3356542831726934</v>
      </c>
      <c r="Q28" s="162">
        <f t="shared" ref="Q28:V28" si="6">SUM(Q20,Q21,Q22,Q25)</f>
        <v>437.98209025034186</v>
      </c>
      <c r="R28" s="163">
        <f t="shared" si="6"/>
        <v>1.5840991246966263</v>
      </c>
      <c r="S28" s="163">
        <f t="shared" si="6"/>
        <v>38.877308247024509</v>
      </c>
      <c r="T28" s="163">
        <f t="shared" si="6"/>
        <v>11.34330057405395</v>
      </c>
      <c r="U28" s="163">
        <f t="shared" si="6"/>
        <v>0</v>
      </c>
      <c r="V28" s="163">
        <f t="shared" si="6"/>
        <v>161.19190646334647</v>
      </c>
      <c r="W28" s="164">
        <f t="shared" si="2"/>
        <v>650.97870465946346</v>
      </c>
      <c r="X28" s="165">
        <f t="shared" ref="X28:AC28" si="7">SUM(X20,X21,X22,X25)</f>
        <v>0.13134955934814707</v>
      </c>
      <c r="Y28" s="166">
        <f t="shared" si="7"/>
        <v>0.64124932366130794</v>
      </c>
      <c r="Z28" s="166">
        <f t="shared" si="7"/>
        <v>1.1463367662298359E-5</v>
      </c>
      <c r="AA28" s="166">
        <f t="shared" si="7"/>
        <v>0</v>
      </c>
      <c r="AB28" s="166">
        <f t="shared" si="7"/>
        <v>0</v>
      </c>
      <c r="AC28" s="166">
        <f t="shared" si="7"/>
        <v>0.27537989600432855</v>
      </c>
      <c r="AD28" s="167">
        <f t="shared" si="3"/>
        <v>1.047990242381446</v>
      </c>
      <c r="AE28" s="168">
        <f>SUM(AE20,AE21,AE22,AE25)</f>
        <v>436172</v>
      </c>
      <c r="AF28" s="169">
        <f>SUM(AF20,AF21,AF22,AF25)</f>
        <v>1749432.0739999998</v>
      </c>
    </row>
    <row r="29" spans="1:32" ht="16.5" thickTop="1">
      <c r="A29" s="170" t="s">
        <v>78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79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80</v>
      </c>
      <c r="C30" s="10"/>
      <c r="D30" s="10"/>
      <c r="E30" s="11"/>
      <c r="F30" s="190"/>
      <c r="G30" s="190"/>
      <c r="H30" s="190"/>
      <c r="I30" s="190"/>
      <c r="J30" s="190"/>
      <c r="K30" s="16"/>
      <c r="L30" s="16"/>
      <c r="M30" s="16"/>
      <c r="N30" s="16"/>
      <c r="O30" s="16"/>
      <c r="P30" s="16"/>
      <c r="Q30" s="16"/>
      <c r="R30" s="16"/>
      <c r="S30" s="16"/>
      <c r="T30" s="191" t="s">
        <v>81</v>
      </c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82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83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84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85</v>
      </c>
      <c r="C33" s="16"/>
      <c r="D33" s="16"/>
      <c r="E33" s="191" t="s">
        <v>86</v>
      </c>
      <c r="F33" s="191"/>
      <c r="G33" s="191"/>
      <c r="H33" s="191"/>
      <c r="I33" s="191"/>
      <c r="J33" s="191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1" t="s">
        <v>83</v>
      </c>
      <c r="H34" s="181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87</v>
      </c>
      <c r="C35" s="20"/>
      <c r="D35" s="182" t="s">
        <v>88</v>
      </c>
      <c r="E35" s="182"/>
      <c r="F35" s="182"/>
      <c r="G35" s="182"/>
      <c r="H35" s="182"/>
      <c r="I35" s="182"/>
      <c r="J35" s="182"/>
      <c r="K35" s="9"/>
      <c r="L35" s="9" t="s">
        <v>89</v>
      </c>
      <c r="M35" s="182" t="s">
        <v>90</v>
      </c>
      <c r="N35" s="182"/>
      <c r="O35" s="182"/>
      <c r="P35" s="182"/>
      <c r="Q35" s="182"/>
      <c r="R35" s="182"/>
      <c r="S35" s="9"/>
      <c r="T35" s="9" t="s">
        <v>91</v>
      </c>
      <c r="U35" s="9"/>
      <c r="V35" s="9"/>
      <c r="W35" s="183" t="s">
        <v>92</v>
      </c>
      <c r="X35" s="182"/>
      <c r="Y35" s="182"/>
      <c r="Z35" s="182"/>
      <c r="AA35" s="182"/>
      <c r="AB35" s="182"/>
      <c r="AC35" s="182"/>
      <c r="AD35" s="182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2020-07-09T10:55:25Z</dcterms:modified>
</cp:coreProperties>
</file>