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Q28" i="1"/>
  <c r="W28" i="1" s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<sst xmlns="http://schemas.openxmlformats.org/spreadsheetml/2006/main" count="129" uniqueCount="95">
  <si>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</si>
  <si>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</si>
  <si>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</si>
  <si>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</si>
  <si>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2018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</si>
  <si>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</si>
  <si>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</si>
  <si>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</si>
  <si>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</si>
  <si>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</si>
  <si>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</si>
  <si>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</si>
  <si>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</si>
  <si>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</si>
  <si>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</si>
  <si>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</si>
  <si>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</si>
  <si>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</si>
  <si>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</si>
  <si>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</si>
  <si>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</si>
  <si>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</si>
  <si>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</si>
  <si>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</si>
  <si>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</si>
  <si>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</si>
  <si>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</si>
  <si>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</si>
  <si>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</si>
  <si>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</si>
  <si>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</si>
  <si>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</si>
  <si>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</si>
  <si>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</si>
  <si>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</si>
  <si>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</si>
  <si>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</si>
  <si>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</si>
  <si>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</si>
  <si>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</si>
  <si>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</si>
  <si>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</si>
  <si>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</si>
  <si>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</si>
  <si>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</si>
  <si>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</si>
  <si>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</si>
  <si>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</si>
  <si>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</si>
  <si>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</si>
  <si>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</si>
  <si>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</si>
  <si>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</si>
  <si>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</si>
  <si>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</si>
  <si>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</si>
  <si>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</si>
  <si>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</si>
  <si>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</si>
  <si>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</si>
  <si>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</si>
  <si>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</si>
  <si>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</si>
  <si>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</si>
  <si>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</si>
  <si>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</si>
  <si>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</si>
  <si>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</si>
  <si>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</si>
  <si>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</si>
  <si>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</si>
  <si>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</si>
  <si>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</si>
  <si>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</si>
  <si>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</si>
  <si>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</si>
  <si>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</si>
  <si>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</si>
  <si>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</si>
  <si>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</si>
  <si>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</si>
  <si>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</si>
  <si>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</si>
  <si>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</si>
  <si>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</si>
  <si>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</si>
  <si>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</si>
  <si>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</si>
  <si>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</si>
  <si>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</si>
  <si>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</si>
  <si>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</si>
  <si>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</si>
  <si>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II квартал</t>
  </si>
  <si>
    <t>м. Рівне, 33000, Україна. ПАТ "Рівнеобленерго" вул. Князя Володимира, 71, Тел..: +38(0362)694219, факс +38(0362)694211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</si>
</sst>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11" fillId="0" borderId="0" xfId="0" applyFont="1"/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activeCell="AI27" sqref="AI27"/>
    </sheetView>
  </sheetViews>
  <sheetFormatPr defaultRowHeight="15.75"/>
  <cols>
    <col min="1" max="2" width="9.140625" style="27"/>
    <col min="3" max="30" width="9.28515625" style="27" bestFit="1" customWidth="1"/>
    <col min="31" max="31" width="9.42578125" style="27" bestFit="1" customWidth="1"/>
    <col min="32" max="32" width="14.140625" style="27" bestFit="1" customWidth="1"/>
    <col min="33" max="16384" width="9.140625" style="27"/>
  </cols>
  <sheetData>
    <row r="1" spans="1:32" ht="15.7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14" t="s">
        <v>0</v>
      </c>
      <c r="AB1" s="214"/>
      <c r="AC1" s="214"/>
      <c r="AD1" s="214"/>
      <c r="AE1" s="214"/>
      <c r="AF1" s="214"/>
    </row>
    <row r="2" spans="1:32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</row>
    <row r="3" spans="1:32" ht="15.75" customHeight="1">
      <c r="A3" s="216" t="s">
        <v>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</row>
    <row r="4" spans="1:32" ht="15.75" customHeight="1">
      <c r="A4" s="2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2" t="s">
        <v>3</v>
      </c>
      <c r="N4" s="217" t="s">
        <v>93</v>
      </c>
      <c r="O4" s="217"/>
      <c r="P4" s="217"/>
      <c r="Q4" s="3"/>
      <c r="R4" s="4" t="s">
        <v>4</v>
      </c>
      <c r="S4" s="5" t="s">
        <v>5</v>
      </c>
      <c r="T4" s="26"/>
      <c r="U4" s="26"/>
      <c r="V4" s="26"/>
      <c r="W4" s="26"/>
      <c r="X4" s="28"/>
      <c r="Y4" s="26"/>
      <c r="Z4" s="26"/>
      <c r="AA4" s="26"/>
      <c r="AB4" s="26"/>
      <c r="AC4" s="26"/>
      <c r="AD4" s="26"/>
      <c r="AE4" s="26"/>
      <c r="AF4" s="2"/>
    </row>
    <row r="5" spans="1:32">
      <c r="A5" s="29"/>
      <c r="B5" s="29"/>
      <c r="C5" s="29"/>
      <c r="D5" s="29"/>
      <c r="E5" s="29"/>
      <c r="F5" s="29"/>
      <c r="G5" s="29"/>
      <c r="H5" s="29"/>
      <c r="I5" s="30"/>
      <c r="J5" s="30"/>
      <c r="K5" s="30"/>
      <c r="L5" s="30"/>
      <c r="M5" s="29"/>
      <c r="N5" s="181" t="s">
        <v>6</v>
      </c>
      <c r="O5" s="181"/>
      <c r="P5" s="181"/>
      <c r="Q5" s="29"/>
      <c r="R5" s="29"/>
      <c r="S5" s="29"/>
      <c r="T5" s="26"/>
      <c r="U5" s="26"/>
      <c r="V5" s="26"/>
      <c r="W5" s="26"/>
      <c r="X5" s="29"/>
      <c r="Y5" s="26"/>
      <c r="Z5" s="26"/>
      <c r="AA5" s="26"/>
      <c r="AB5" s="26"/>
      <c r="AC5" s="26"/>
      <c r="AD5" s="26"/>
      <c r="AE5" s="26"/>
      <c r="AF5" s="29"/>
    </row>
    <row r="6" spans="1:32" ht="15.75" customHeight="1">
      <c r="A6" s="6"/>
      <c r="B6" s="218" t="s">
        <v>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 t="s">
        <v>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6"/>
    </row>
    <row r="7" spans="1:32" ht="15.75" customHeight="1">
      <c r="A7" s="6"/>
      <c r="B7" s="196" t="s">
        <v>9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210" t="s">
        <v>10</v>
      </c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6"/>
    </row>
    <row r="8" spans="1:32">
      <c r="A8" s="6"/>
      <c r="B8" s="7" t="s">
        <v>11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6"/>
      <c r="AA8" s="6"/>
      <c r="AB8" s="6"/>
      <c r="AC8" s="6"/>
      <c r="AD8" s="6"/>
      <c r="AE8" s="6"/>
      <c r="AF8" s="6"/>
    </row>
    <row r="9" spans="1:32" ht="15.75" customHeight="1">
      <c r="A9" s="31"/>
      <c r="B9" s="10" t="s">
        <v>12</v>
      </c>
      <c r="C9" s="8"/>
      <c r="D9" s="8"/>
      <c r="E9" s="211" t="s">
        <v>13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32"/>
    </row>
    <row r="10" spans="1:32" ht="15.75" customHeight="1">
      <c r="A10" s="31"/>
      <c r="B10" s="10" t="s">
        <v>14</v>
      </c>
      <c r="C10" s="8"/>
      <c r="D10" s="8"/>
      <c r="E10" s="6"/>
      <c r="F10" s="211" t="s">
        <v>94</v>
      </c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32"/>
    </row>
    <row r="11" spans="1:32" ht="15.75" customHeight="1">
      <c r="A11" s="31"/>
      <c r="B11" s="212" t="s">
        <v>15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32"/>
    </row>
    <row r="12" spans="1:32">
      <c r="A12" s="31"/>
      <c r="B12" s="213" t="s">
        <v>16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32"/>
    </row>
    <row r="13" spans="1:32">
      <c r="A13" s="31"/>
      <c r="B13" s="195" t="s">
        <v>17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33"/>
    </row>
    <row r="14" spans="1:32" ht="15.75" customHeight="1">
      <c r="A14" s="26"/>
      <c r="B14" s="196" t="s">
        <v>18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7" t="s">
        <v>19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26"/>
    </row>
    <row r="15" spans="1:32" ht="16.5" thickBo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16.5" customHeight="1" thickTop="1">
      <c r="A16" s="198" t="s">
        <v>20</v>
      </c>
      <c r="B16" s="201" t="s">
        <v>21</v>
      </c>
      <c r="C16" s="204" t="s">
        <v>22</v>
      </c>
      <c r="D16" s="205"/>
      <c r="E16" s="205"/>
      <c r="F16" s="205"/>
      <c r="G16" s="205"/>
      <c r="H16" s="205"/>
      <c r="I16" s="206"/>
      <c r="J16" s="204" t="s">
        <v>23</v>
      </c>
      <c r="K16" s="205"/>
      <c r="L16" s="205"/>
      <c r="M16" s="205"/>
      <c r="N16" s="205"/>
      <c r="O16" s="205"/>
      <c r="P16" s="206"/>
      <c r="Q16" s="204" t="s">
        <v>24</v>
      </c>
      <c r="R16" s="205"/>
      <c r="S16" s="205"/>
      <c r="T16" s="205"/>
      <c r="U16" s="205"/>
      <c r="V16" s="205"/>
      <c r="W16" s="206"/>
      <c r="X16" s="204" t="s">
        <v>25</v>
      </c>
      <c r="Y16" s="205"/>
      <c r="Z16" s="205"/>
      <c r="AA16" s="205"/>
      <c r="AB16" s="205"/>
      <c r="AC16" s="205"/>
      <c r="AD16" s="206"/>
      <c r="AE16" s="207" t="s">
        <v>26</v>
      </c>
      <c r="AF16" s="192" t="s">
        <v>27</v>
      </c>
    </row>
    <row r="17" spans="1:32" ht="15.75" customHeight="1">
      <c r="A17" s="199"/>
      <c r="B17" s="202"/>
      <c r="C17" s="184" t="s">
        <v>28</v>
      </c>
      <c r="D17" s="185"/>
      <c r="E17" s="186" t="s">
        <v>29</v>
      </c>
      <c r="F17" s="187"/>
      <c r="G17" s="187"/>
      <c r="H17" s="185"/>
      <c r="I17" s="188" t="s">
        <v>30</v>
      </c>
      <c r="J17" s="184" t="s">
        <v>28</v>
      </c>
      <c r="K17" s="185"/>
      <c r="L17" s="186" t="s">
        <v>29</v>
      </c>
      <c r="M17" s="187"/>
      <c r="N17" s="187"/>
      <c r="O17" s="185"/>
      <c r="P17" s="188" t="s">
        <v>30</v>
      </c>
      <c r="Q17" s="184" t="s">
        <v>28</v>
      </c>
      <c r="R17" s="185"/>
      <c r="S17" s="186" t="s">
        <v>29</v>
      </c>
      <c r="T17" s="187"/>
      <c r="U17" s="187"/>
      <c r="V17" s="185"/>
      <c r="W17" s="188" t="s">
        <v>30</v>
      </c>
      <c r="X17" s="184" t="s">
        <v>28</v>
      </c>
      <c r="Y17" s="185"/>
      <c r="Z17" s="186" t="s">
        <v>29</v>
      </c>
      <c r="AA17" s="187"/>
      <c r="AB17" s="187"/>
      <c r="AC17" s="185"/>
      <c r="AD17" s="188" t="s">
        <v>30</v>
      </c>
      <c r="AE17" s="208"/>
      <c r="AF17" s="193"/>
    </row>
    <row r="18" spans="1:32" ht="129" customHeight="1">
      <c r="A18" s="200"/>
      <c r="B18" s="203"/>
      <c r="C18" s="34" t="s">
        <v>31</v>
      </c>
      <c r="D18" s="35" t="s">
        <v>32</v>
      </c>
      <c r="E18" s="35" t="s">
        <v>33</v>
      </c>
      <c r="F18" s="35" t="s">
        <v>34</v>
      </c>
      <c r="G18" s="35" t="s">
        <v>35</v>
      </c>
      <c r="H18" s="36" t="s">
        <v>36</v>
      </c>
      <c r="I18" s="189"/>
      <c r="J18" s="34" t="s">
        <v>31</v>
      </c>
      <c r="K18" s="35" t="s">
        <v>32</v>
      </c>
      <c r="L18" s="35" t="s">
        <v>33</v>
      </c>
      <c r="M18" s="35" t="s">
        <v>34</v>
      </c>
      <c r="N18" s="35" t="s">
        <v>35</v>
      </c>
      <c r="O18" s="36" t="s">
        <v>36</v>
      </c>
      <c r="P18" s="189"/>
      <c r="Q18" s="34" t="s">
        <v>31</v>
      </c>
      <c r="R18" s="35" t="s">
        <v>32</v>
      </c>
      <c r="S18" s="35" t="s">
        <v>33</v>
      </c>
      <c r="T18" s="35" t="s">
        <v>34</v>
      </c>
      <c r="U18" s="35" t="s">
        <v>35</v>
      </c>
      <c r="V18" s="36" t="s">
        <v>36</v>
      </c>
      <c r="W18" s="189"/>
      <c r="X18" s="34" t="s">
        <v>31</v>
      </c>
      <c r="Y18" s="35" t="s">
        <v>32</v>
      </c>
      <c r="Z18" s="35" t="s">
        <v>33</v>
      </c>
      <c r="AA18" s="35" t="s">
        <v>34</v>
      </c>
      <c r="AB18" s="35" t="s">
        <v>35</v>
      </c>
      <c r="AC18" s="36" t="s">
        <v>36</v>
      </c>
      <c r="AD18" s="189"/>
      <c r="AE18" s="209"/>
      <c r="AF18" s="194"/>
    </row>
    <row r="19" spans="1:32" ht="16.5" thickBot="1">
      <c r="A19" s="37" t="s">
        <v>37</v>
      </c>
      <c r="B19" s="38" t="s">
        <v>38</v>
      </c>
      <c r="C19" s="39" t="s">
        <v>39</v>
      </c>
      <c r="D19" s="40" t="s">
        <v>40</v>
      </c>
      <c r="E19" s="40" t="s">
        <v>41</v>
      </c>
      <c r="F19" s="40" t="s">
        <v>42</v>
      </c>
      <c r="G19" s="40" t="s">
        <v>43</v>
      </c>
      <c r="H19" s="41" t="s">
        <v>44</v>
      </c>
      <c r="I19" s="42" t="s">
        <v>45</v>
      </c>
      <c r="J19" s="43" t="s">
        <v>46</v>
      </c>
      <c r="K19" s="40" t="s">
        <v>47</v>
      </c>
      <c r="L19" s="40" t="s">
        <v>48</v>
      </c>
      <c r="M19" s="40" t="s">
        <v>49</v>
      </c>
      <c r="N19" s="40" t="s">
        <v>50</v>
      </c>
      <c r="O19" s="40" t="s">
        <v>51</v>
      </c>
      <c r="P19" s="44" t="s">
        <v>52</v>
      </c>
      <c r="Q19" s="39" t="s">
        <v>53</v>
      </c>
      <c r="R19" s="40" t="s">
        <v>54</v>
      </c>
      <c r="S19" s="40" t="s">
        <v>55</v>
      </c>
      <c r="T19" s="40" t="s">
        <v>56</v>
      </c>
      <c r="U19" s="40" t="s">
        <v>57</v>
      </c>
      <c r="V19" s="40" t="s">
        <v>58</v>
      </c>
      <c r="W19" s="45">
        <v>185</v>
      </c>
      <c r="X19" s="39" t="s">
        <v>59</v>
      </c>
      <c r="Y19" s="40" t="s">
        <v>60</v>
      </c>
      <c r="Z19" s="46" t="s">
        <v>61</v>
      </c>
      <c r="AA19" s="46" t="s">
        <v>62</v>
      </c>
      <c r="AB19" s="46" t="s">
        <v>63</v>
      </c>
      <c r="AC19" s="47">
        <v>240</v>
      </c>
      <c r="AD19" s="48">
        <v>245</v>
      </c>
      <c r="AE19" s="49" t="s">
        <v>64</v>
      </c>
      <c r="AF19" s="50" t="s">
        <v>65</v>
      </c>
    </row>
    <row r="20" spans="1:32" ht="31.5">
      <c r="A20" s="51" t="s">
        <v>66</v>
      </c>
      <c r="B20" s="52" t="s">
        <v>67</v>
      </c>
      <c r="C20" s="53"/>
      <c r="D20" s="54"/>
      <c r="E20" s="54"/>
      <c r="F20" s="54"/>
      <c r="G20" s="54"/>
      <c r="H20" s="55"/>
      <c r="I20" s="56">
        <f t="shared" ref="I20:I27" si="0">SUM(C20:H20)</f>
        <v>0</v>
      </c>
      <c r="J20" s="57"/>
      <c r="K20" s="58"/>
      <c r="L20" s="58"/>
      <c r="M20" s="58"/>
      <c r="N20" s="58"/>
      <c r="O20" s="59"/>
      <c r="P20" s="60">
        <f t="shared" ref="P20:P28" si="1">SUM(J20:O20)</f>
        <v>0</v>
      </c>
      <c r="Q20" s="61"/>
      <c r="R20" s="62"/>
      <c r="S20" s="62"/>
      <c r="T20" s="62"/>
      <c r="U20" s="62"/>
      <c r="V20" s="63"/>
      <c r="W20" s="64">
        <f t="shared" ref="W20:W28" si="2">SUM(Q20:V20)</f>
        <v>0</v>
      </c>
      <c r="X20" s="65"/>
      <c r="Y20" s="66"/>
      <c r="Z20" s="67"/>
      <c r="AA20" s="67"/>
      <c r="AB20" s="67"/>
      <c r="AC20" s="68"/>
      <c r="AD20" s="69">
        <f t="shared" ref="AD20:AD28" si="3">SUM(X20:AC20)</f>
        <v>0</v>
      </c>
      <c r="AE20" s="70">
        <v>9</v>
      </c>
      <c r="AF20" s="71">
        <v>59.999000000000002</v>
      </c>
    </row>
    <row r="21" spans="1:32" ht="32.25" thickBot="1">
      <c r="A21" s="72" t="s">
        <v>68</v>
      </c>
      <c r="B21" s="73" t="s">
        <v>39</v>
      </c>
      <c r="C21" s="74"/>
      <c r="D21" s="75"/>
      <c r="E21" s="75"/>
      <c r="F21" s="75"/>
      <c r="G21" s="75"/>
      <c r="H21" s="76"/>
      <c r="I21" s="77">
        <f t="shared" si="0"/>
        <v>0</v>
      </c>
      <c r="J21" s="78"/>
      <c r="K21" s="79"/>
      <c r="L21" s="79"/>
      <c r="M21" s="79"/>
      <c r="N21" s="79"/>
      <c r="O21" s="80"/>
      <c r="P21" s="81">
        <f t="shared" si="1"/>
        <v>0</v>
      </c>
      <c r="Q21" s="82"/>
      <c r="R21" s="83"/>
      <c r="S21" s="83"/>
      <c r="T21" s="83"/>
      <c r="U21" s="83"/>
      <c r="V21" s="84"/>
      <c r="W21" s="85">
        <f t="shared" si="2"/>
        <v>0</v>
      </c>
      <c r="X21" s="86"/>
      <c r="Y21" s="87"/>
      <c r="Z21" s="88"/>
      <c r="AA21" s="88"/>
      <c r="AB21" s="88"/>
      <c r="AC21" s="89"/>
      <c r="AD21" s="90">
        <f t="shared" si="3"/>
        <v>0</v>
      </c>
      <c r="AE21" s="91">
        <v>14</v>
      </c>
      <c r="AF21" s="92">
        <v>35464.47</v>
      </c>
    </row>
    <row r="22" spans="1:32" ht="31.5">
      <c r="A22" s="93" t="s">
        <v>69</v>
      </c>
      <c r="B22" s="52" t="s">
        <v>70</v>
      </c>
      <c r="C22" s="53">
        <v>158.59443751547553</v>
      </c>
      <c r="D22" s="54">
        <v>0.38696431682914079</v>
      </c>
      <c r="E22" s="54">
        <v>22.744421925295526</v>
      </c>
      <c r="F22" s="54">
        <v>56.647343249910584</v>
      </c>
      <c r="G22" s="54"/>
      <c r="H22" s="55">
        <v>57.074133598672084</v>
      </c>
      <c r="I22" s="56">
        <f>SUM(C22:H22)</f>
        <v>295.44730060618286</v>
      </c>
      <c r="J22" s="57">
        <v>0.64877846354190549</v>
      </c>
      <c r="K22" s="58">
        <v>3.787496675623378E-3</v>
      </c>
      <c r="L22" s="58">
        <v>0.27857359023504491</v>
      </c>
      <c r="M22" s="58">
        <v>0.33121566721385143</v>
      </c>
      <c r="N22" s="58"/>
      <c r="O22" s="59">
        <v>0.46287244481534806</v>
      </c>
      <c r="P22" s="60">
        <f t="shared" si="1"/>
        <v>1.7252276624817733</v>
      </c>
      <c r="Q22" s="61">
        <v>432.47260785375261</v>
      </c>
      <c r="R22" s="62">
        <v>0.87654713836901998</v>
      </c>
      <c r="S22" s="62">
        <v>62.582467914050667</v>
      </c>
      <c r="T22" s="62">
        <v>148.44693330553307</v>
      </c>
      <c r="U22" s="62"/>
      <c r="V22" s="63">
        <v>173.23888960283381</v>
      </c>
      <c r="W22" s="64">
        <f t="shared" si="2"/>
        <v>817.61744581453922</v>
      </c>
      <c r="X22" s="65">
        <v>9.1028309932778814E-2</v>
      </c>
      <c r="Y22" s="66">
        <v>0.73475601368267562</v>
      </c>
      <c r="Z22" s="67">
        <v>4.7504195592564403E-3</v>
      </c>
      <c r="AA22" s="67">
        <v>8.398063149399778E-3</v>
      </c>
      <c r="AB22" s="67"/>
      <c r="AC22" s="68">
        <v>0.53635263153068058</v>
      </c>
      <c r="AD22" s="69">
        <f t="shared" si="3"/>
        <v>1.3752854378547912</v>
      </c>
      <c r="AE22" s="94">
        <f>SUM(AE23,AE24)</f>
        <v>1335</v>
      </c>
      <c r="AF22" s="95">
        <f>SUM(AF23,AF24)</f>
        <v>395498.6</v>
      </c>
    </row>
    <row r="23" spans="1:32" ht="94.5">
      <c r="A23" s="96" t="s">
        <v>71</v>
      </c>
      <c r="B23" s="97" t="s">
        <v>40</v>
      </c>
      <c r="C23" s="98">
        <v>45.965529647677549</v>
      </c>
      <c r="D23" s="99">
        <v>0.44316756876874969</v>
      </c>
      <c r="E23" s="99">
        <v>10.997910086083289</v>
      </c>
      <c r="F23" s="99">
        <v>21.956762591069982</v>
      </c>
      <c r="G23" s="99"/>
      <c r="H23" s="100">
        <v>39.109019433553968</v>
      </c>
      <c r="I23" s="101">
        <f t="shared" si="0"/>
        <v>118.47238932715354</v>
      </c>
      <c r="J23" s="102">
        <v>0.25701708438490395</v>
      </c>
      <c r="K23" s="103">
        <v>3.6983539943810416E-3</v>
      </c>
      <c r="L23" s="103">
        <v>0.21090141426326567</v>
      </c>
      <c r="M23" s="103">
        <v>0.24127130257191684</v>
      </c>
      <c r="N23" s="103"/>
      <c r="O23" s="104">
        <v>0.47191314423580577</v>
      </c>
      <c r="P23" s="105">
        <f t="shared" si="1"/>
        <v>1.1848012994502732</v>
      </c>
      <c r="Q23" s="106">
        <v>75.760685453161031</v>
      </c>
      <c r="R23" s="107"/>
      <c r="S23" s="107">
        <v>17.03083372253186</v>
      </c>
      <c r="T23" s="107">
        <v>29.601776549137067</v>
      </c>
      <c r="U23" s="107"/>
      <c r="V23" s="108">
        <v>49.674379815359352</v>
      </c>
      <c r="W23" s="109">
        <f t="shared" si="2"/>
        <v>172.0676755401893</v>
      </c>
      <c r="X23" s="110">
        <v>2.3698036539102553E-2</v>
      </c>
      <c r="Y23" s="111">
        <v>0.39085093887398614</v>
      </c>
      <c r="Z23" s="112"/>
      <c r="AA23" s="112">
        <v>8.6771109453289102E-4</v>
      </c>
      <c r="AB23" s="112"/>
      <c r="AC23" s="113">
        <v>0.31383099739157577</v>
      </c>
      <c r="AD23" s="114">
        <f t="shared" si="3"/>
        <v>0.72924768389919736</v>
      </c>
      <c r="AE23" s="115">
        <v>533</v>
      </c>
      <c r="AF23" s="116">
        <v>159241.57399999999</v>
      </c>
    </row>
    <row r="24" spans="1:32" ht="95.25" thickBot="1">
      <c r="A24" s="117" t="s">
        <v>72</v>
      </c>
      <c r="B24" s="73" t="s">
        <v>73</v>
      </c>
      <c r="C24" s="74">
        <v>244.7185124348118</v>
      </c>
      <c r="D24" s="75">
        <v>0.34398731232476565</v>
      </c>
      <c r="E24" s="75">
        <v>31.726640476758817</v>
      </c>
      <c r="F24" s="75">
        <v>83.174228968843181</v>
      </c>
      <c r="G24" s="75"/>
      <c r="H24" s="76">
        <v>70.811537854666241</v>
      </c>
      <c r="I24" s="77">
        <f t="shared" si="0"/>
        <v>430.77490704740484</v>
      </c>
      <c r="J24" s="78">
        <v>0.94834708236065202</v>
      </c>
      <c r="K24" s="79">
        <v>3.8556615109499978E-3</v>
      </c>
      <c r="L24" s="79">
        <v>0.33032054990714854</v>
      </c>
      <c r="M24" s="79">
        <v>0.399993526696309</v>
      </c>
      <c r="N24" s="79"/>
      <c r="O24" s="80">
        <v>0.4559592829197836</v>
      </c>
      <c r="P24" s="81">
        <f t="shared" si="1"/>
        <v>2.1384761033948432</v>
      </c>
      <c r="Q24" s="82">
        <v>356.71192240059463</v>
      </c>
      <c r="R24" s="83">
        <v>0.87654713836901998</v>
      </c>
      <c r="S24" s="83">
        <v>45.5516341915189</v>
      </c>
      <c r="T24" s="83">
        <v>118.84515675639641</v>
      </c>
      <c r="U24" s="83"/>
      <c r="V24" s="84">
        <v>123.56450978747516</v>
      </c>
      <c r="W24" s="85">
        <f t="shared" si="2"/>
        <v>645.54977027435405</v>
      </c>
      <c r="X24" s="86">
        <v>0.14251382657210249</v>
      </c>
      <c r="Y24" s="87">
        <v>0.99773029789334422</v>
      </c>
      <c r="Z24" s="88">
        <v>8.3829282798409191E-3</v>
      </c>
      <c r="AA24" s="88">
        <v>1.4156306009248732E-2</v>
      </c>
      <c r="AB24" s="88"/>
      <c r="AC24" s="89">
        <v>0.70650850227981665</v>
      </c>
      <c r="AD24" s="90">
        <f t="shared" si="3"/>
        <v>1.8692918610343527</v>
      </c>
      <c r="AE24" s="91">
        <v>802</v>
      </c>
      <c r="AF24" s="92">
        <v>236257.02600000001</v>
      </c>
    </row>
    <row r="25" spans="1:32">
      <c r="A25" s="118" t="s">
        <v>74</v>
      </c>
      <c r="B25" s="119" t="s">
        <v>41</v>
      </c>
      <c r="C25" s="120">
        <v>21.955937107379658</v>
      </c>
      <c r="D25" s="121">
        <v>0.38028346615555331</v>
      </c>
      <c r="E25" s="121">
        <v>0.78393615362746805</v>
      </c>
      <c r="F25" s="121">
        <v>4.3153068055721135</v>
      </c>
      <c r="G25" s="121"/>
      <c r="H25" s="122">
        <v>5.3047490439551366</v>
      </c>
      <c r="I25" s="123">
        <f t="shared" si="0"/>
        <v>32.740212576689927</v>
      </c>
      <c r="J25" s="124">
        <v>0.10207441101216951</v>
      </c>
      <c r="K25" s="125">
        <v>5.6170501545261958E-3</v>
      </c>
      <c r="L25" s="125">
        <v>3.6407655695459588E-3</v>
      </c>
      <c r="M25" s="125">
        <v>2.3660390854983813E-2</v>
      </c>
      <c r="N25" s="125"/>
      <c r="O25" s="126">
        <v>3.8915840539970471E-2</v>
      </c>
      <c r="P25" s="127">
        <f t="shared" si="1"/>
        <v>0.17390845813119593</v>
      </c>
      <c r="Q25" s="128">
        <v>65.555609107407662</v>
      </c>
      <c r="R25" s="129">
        <v>0.68627856550388699</v>
      </c>
      <c r="S25" s="129">
        <v>1.4581811152157442</v>
      </c>
      <c r="T25" s="129">
        <v>9.5599694574021612</v>
      </c>
      <c r="U25" s="129"/>
      <c r="V25" s="130">
        <v>11.592444702969059</v>
      </c>
      <c r="W25" s="131">
        <f t="shared" si="2"/>
        <v>88.852482948498505</v>
      </c>
      <c r="X25" s="132"/>
      <c r="Y25" s="133">
        <v>4.5624203295947471E-4</v>
      </c>
      <c r="Z25" s="134">
        <v>1.2380437075282228E-4</v>
      </c>
      <c r="AA25" s="134"/>
      <c r="AB25" s="134"/>
      <c r="AC25" s="135">
        <v>1.375604119475803E-4</v>
      </c>
      <c r="AD25" s="136">
        <f t="shared" si="3"/>
        <v>7.1760681565987729E-4</v>
      </c>
      <c r="AE25" s="94">
        <f>SUM(AE26,AE27)</f>
        <v>434814</v>
      </c>
      <c r="AF25" s="95">
        <f>SUM(AF26,AF27)</f>
        <v>1318409.0049999999</v>
      </c>
    </row>
    <row r="26" spans="1:32" ht="94.5">
      <c r="A26" s="96" t="s">
        <v>71</v>
      </c>
      <c r="B26" s="97" t="s">
        <v>75</v>
      </c>
      <c r="C26" s="98">
        <v>18.48292355147802</v>
      </c>
      <c r="D26" s="99">
        <v>0.57594323899620636</v>
      </c>
      <c r="E26" s="99">
        <v>0.29626513864859289</v>
      </c>
      <c r="F26" s="99">
        <v>2.9357100151849442</v>
      </c>
      <c r="G26" s="99"/>
      <c r="H26" s="100">
        <v>2.4450246821479023</v>
      </c>
      <c r="I26" s="101">
        <f t="shared" si="0"/>
        <v>24.735866626455667</v>
      </c>
      <c r="J26" s="102">
        <v>8.1347915112458535E-2</v>
      </c>
      <c r="K26" s="103">
        <v>8.4443104077713046E-3</v>
      </c>
      <c r="L26" s="103">
        <v>3.4972989846722008E-3</v>
      </c>
      <c r="M26" s="103">
        <v>1.8158441929493181E-2</v>
      </c>
      <c r="N26" s="103"/>
      <c r="O26" s="104">
        <v>2.4100146558520236E-2</v>
      </c>
      <c r="P26" s="105">
        <f t="shared" si="1"/>
        <v>0.13554811299291547</v>
      </c>
      <c r="Q26" s="106">
        <v>22.811261280585565</v>
      </c>
      <c r="R26" s="107">
        <v>0.41197354374908773</v>
      </c>
      <c r="S26" s="107">
        <v>0.30033300734025808</v>
      </c>
      <c r="T26" s="107">
        <v>2.7314127713197114</v>
      </c>
      <c r="U26" s="107"/>
      <c r="V26" s="108">
        <v>2.8296827567177592</v>
      </c>
      <c r="W26" s="109">
        <f t="shared" si="2"/>
        <v>29.08466335971238</v>
      </c>
      <c r="X26" s="110"/>
      <c r="Y26" s="111"/>
      <c r="Z26" s="112">
        <v>2.8570975063887873E-4</v>
      </c>
      <c r="AA26" s="112"/>
      <c r="AB26" s="112"/>
      <c r="AC26" s="113">
        <v>1.5343671793569414E-4</v>
      </c>
      <c r="AD26" s="114">
        <f t="shared" si="3"/>
        <v>4.3914646857457287E-4</v>
      </c>
      <c r="AE26" s="137">
        <v>188447</v>
      </c>
      <c r="AF26" s="116">
        <v>580222.16599999997</v>
      </c>
    </row>
    <row r="27" spans="1:32" ht="95.25" thickBot="1">
      <c r="A27" s="117" t="s">
        <v>72</v>
      </c>
      <c r="B27" s="41" t="s">
        <v>42</v>
      </c>
      <c r="C27" s="138">
        <v>24.611650328317872</v>
      </c>
      <c r="D27" s="139">
        <v>0.23066808539905895</v>
      </c>
      <c r="E27" s="139">
        <v>1.1568441026180467</v>
      </c>
      <c r="F27" s="139">
        <v>5.3702446504213714</v>
      </c>
      <c r="G27" s="139"/>
      <c r="H27" s="140">
        <v>7.4914977201833564</v>
      </c>
      <c r="I27" s="141">
        <f t="shared" si="0"/>
        <v>38.8609048869397</v>
      </c>
      <c r="J27" s="142">
        <v>0.11792336417592821</v>
      </c>
      <c r="K27" s="143">
        <v>3.4551258450695676E-3</v>
      </c>
      <c r="L27" s="143">
        <v>3.7504703259712991E-3</v>
      </c>
      <c r="M27" s="143">
        <v>2.786757238974143E-2</v>
      </c>
      <c r="N27" s="143"/>
      <c r="O27" s="144">
        <v>5.0244974086556163E-2</v>
      </c>
      <c r="P27" s="145">
        <f t="shared" si="1"/>
        <v>0.20324150682326669</v>
      </c>
      <c r="Q27" s="146">
        <v>42.744347826822207</v>
      </c>
      <c r="R27" s="147">
        <v>0.27430502175479998</v>
      </c>
      <c r="S27" s="147">
        <v>1.157848107875473</v>
      </c>
      <c r="T27" s="147">
        <v>6.8285566860824494</v>
      </c>
      <c r="U27" s="147"/>
      <c r="V27" s="148">
        <v>8.7627619462514676</v>
      </c>
      <c r="W27" s="149">
        <f t="shared" si="2"/>
        <v>59.767819588786395</v>
      </c>
      <c r="X27" s="150"/>
      <c r="Y27" s="151">
        <v>8.0511714656773304E-4</v>
      </c>
      <c r="Z27" s="152"/>
      <c r="AA27" s="152"/>
      <c r="AB27" s="152"/>
      <c r="AC27" s="153">
        <v>1.2542025901306393E-4</v>
      </c>
      <c r="AD27" s="154">
        <f t="shared" si="3"/>
        <v>9.3053740558079697E-4</v>
      </c>
      <c r="AE27" s="155">
        <v>246367</v>
      </c>
      <c r="AF27" s="156">
        <v>738186.83900000004</v>
      </c>
    </row>
    <row r="28" spans="1:32" ht="16.5" thickBot="1">
      <c r="A28" s="157" t="s">
        <v>76</v>
      </c>
      <c r="B28" s="158" t="s">
        <v>77</v>
      </c>
      <c r="C28" s="159">
        <f t="shared" ref="C28:H28" si="4">SUM(C20,C21,C22,C25)</f>
        <v>180.5503746228552</v>
      </c>
      <c r="D28" s="160">
        <f t="shared" si="4"/>
        <v>0.76724778298469409</v>
      </c>
      <c r="E28" s="160">
        <f t="shared" si="4"/>
        <v>23.528358078922995</v>
      </c>
      <c r="F28" s="160">
        <f t="shared" si="4"/>
        <v>60.962650055482698</v>
      </c>
      <c r="G28" s="160">
        <f t="shared" si="4"/>
        <v>0</v>
      </c>
      <c r="H28" s="160">
        <f t="shared" si="4"/>
        <v>62.378882642627218</v>
      </c>
      <c r="I28" s="161">
        <f>SUM(C28:H28)</f>
        <v>328.18751318287281</v>
      </c>
      <c r="J28" s="162">
        <f t="shared" ref="J28:O28" si="5">SUM(J20,J21,J22,J25)</f>
        <v>0.75085287455407501</v>
      </c>
      <c r="K28" s="163">
        <f t="shared" si="5"/>
        <v>9.4045468301495738E-3</v>
      </c>
      <c r="L28" s="163">
        <f t="shared" si="5"/>
        <v>0.28221435580459087</v>
      </c>
      <c r="M28" s="163">
        <f t="shared" si="5"/>
        <v>0.35487605806883527</v>
      </c>
      <c r="N28" s="163">
        <f t="shared" si="5"/>
        <v>0</v>
      </c>
      <c r="O28" s="163">
        <f t="shared" si="5"/>
        <v>0.5017882853553185</v>
      </c>
      <c r="P28" s="164">
        <f t="shared" si="1"/>
        <v>1.8991361206129693</v>
      </c>
      <c r="Q28" s="165">
        <f t="shared" ref="Q28:V28" si="6">SUM(Q20,Q21,Q22,Q25)</f>
        <v>498.0282169611603</v>
      </c>
      <c r="R28" s="166">
        <f t="shared" si="6"/>
        <v>1.562825703872907</v>
      </c>
      <c r="S28" s="166">
        <f t="shared" si="6"/>
        <v>64.040649029266405</v>
      </c>
      <c r="T28" s="166">
        <f t="shared" si="6"/>
        <v>158.00690276293523</v>
      </c>
      <c r="U28" s="166">
        <f t="shared" si="6"/>
        <v>0</v>
      </c>
      <c r="V28" s="166">
        <f t="shared" si="6"/>
        <v>184.83133430580287</v>
      </c>
      <c r="W28" s="167">
        <f t="shared" si="2"/>
        <v>906.46992876303773</v>
      </c>
      <c r="X28" s="168">
        <f t="shared" ref="X28:AC28" si="7">SUM(X20,X21,X22,X25)</f>
        <v>9.1028309932778814E-2</v>
      </c>
      <c r="Y28" s="169">
        <f t="shared" si="7"/>
        <v>0.73521225571563509</v>
      </c>
      <c r="Z28" s="169">
        <f t="shared" si="7"/>
        <v>4.8742239300092628E-3</v>
      </c>
      <c r="AA28" s="169">
        <f t="shared" si="7"/>
        <v>8.398063149399778E-3</v>
      </c>
      <c r="AB28" s="169">
        <f t="shared" si="7"/>
        <v>0</v>
      </c>
      <c r="AC28" s="169">
        <f t="shared" si="7"/>
        <v>0.53649019194262815</v>
      </c>
      <c r="AD28" s="170">
        <f t="shared" si="3"/>
        <v>1.376003044670451</v>
      </c>
      <c r="AE28" s="171">
        <f>SUM(AE20,AE21,AE22,AE25)</f>
        <v>436172</v>
      </c>
      <c r="AF28" s="172">
        <f>SUM(AF20,AF21,AF22,AF25)</f>
        <v>1749432.0739999998</v>
      </c>
    </row>
    <row r="29" spans="1:32" ht="16.5" thickTop="1">
      <c r="A29" s="173" t="s">
        <v>78</v>
      </c>
      <c r="B29" s="21"/>
      <c r="C29" s="21"/>
      <c r="D29" s="21"/>
      <c r="E29" s="21"/>
      <c r="F29" s="21"/>
      <c r="G29" s="21"/>
      <c r="H29" s="21"/>
      <c r="I29" s="21"/>
      <c r="J29" s="21"/>
      <c r="K29" s="173" t="s">
        <v>79</v>
      </c>
      <c r="L29" s="21"/>
      <c r="M29" s="21"/>
      <c r="N29" s="21"/>
      <c r="O29" s="18"/>
      <c r="P29" s="21"/>
      <c r="Q29" s="21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>
      <c r="A30" s="18"/>
      <c r="B30" s="11" t="s">
        <v>80</v>
      </c>
      <c r="C30" s="12"/>
      <c r="D30" s="12"/>
      <c r="E30" s="13"/>
      <c r="F30" s="190"/>
      <c r="G30" s="190"/>
      <c r="H30" s="190"/>
      <c r="I30" s="190"/>
      <c r="J30" s="190"/>
      <c r="K30" s="18"/>
      <c r="L30" s="18"/>
      <c r="M30" s="18"/>
      <c r="N30" s="18"/>
      <c r="O30" s="18"/>
      <c r="P30" s="18"/>
      <c r="Q30" s="18"/>
      <c r="R30" s="18"/>
      <c r="S30" s="18"/>
      <c r="T30" s="191" t="s">
        <v>81</v>
      </c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8"/>
      <c r="AF30" s="18"/>
    </row>
    <row r="31" spans="1:32">
      <c r="A31" s="11"/>
      <c r="B31" s="14"/>
      <c r="C31" s="12"/>
      <c r="D31" s="12"/>
      <c r="E31" s="174"/>
      <c r="F31" s="175"/>
      <c r="G31" s="175"/>
      <c r="H31" s="12" t="s">
        <v>82</v>
      </c>
      <c r="I31" s="18"/>
      <c r="J31" s="12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2" t="s">
        <v>83</v>
      </c>
      <c r="Z31" s="18"/>
      <c r="AA31" s="18"/>
      <c r="AB31" s="18"/>
      <c r="AC31" s="18"/>
      <c r="AD31" s="18"/>
      <c r="AE31" s="18"/>
      <c r="AF31" s="18"/>
    </row>
    <row r="32" spans="1:32">
      <c r="A32" s="14"/>
      <c r="B32" s="12"/>
      <c r="C32" s="15"/>
      <c r="D32" s="15"/>
      <c r="E32" s="16"/>
      <c r="F32" s="17"/>
      <c r="G32" s="18"/>
      <c r="H32" s="19"/>
      <c r="I32" s="18"/>
      <c r="J32" s="17"/>
      <c r="K32" s="20"/>
      <c r="L32" s="20"/>
      <c r="M32" s="20"/>
      <c r="N32" s="18"/>
      <c r="O32" s="19" t="s">
        <v>84</v>
      </c>
      <c r="P32" s="18"/>
      <c r="Q32" s="20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>
      <c r="A33" s="14"/>
      <c r="B33" s="11" t="s">
        <v>85</v>
      </c>
      <c r="C33" s="18"/>
      <c r="D33" s="18"/>
      <c r="E33" s="191" t="s">
        <v>86</v>
      </c>
      <c r="F33" s="191"/>
      <c r="G33" s="191"/>
      <c r="H33" s="191"/>
      <c r="I33" s="191"/>
      <c r="J33" s="191"/>
      <c r="K33" s="20"/>
      <c r="L33" s="20"/>
      <c r="M33" s="18"/>
      <c r="N33" s="20"/>
      <c r="O33" s="20"/>
      <c r="P33" s="20"/>
      <c r="Q33" s="20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>
      <c r="A34" s="14"/>
      <c r="B34" s="24"/>
      <c r="C34" s="22"/>
      <c r="D34" s="24"/>
      <c r="E34" s="176"/>
      <c r="F34" s="20"/>
      <c r="G34" s="181" t="s">
        <v>83</v>
      </c>
      <c r="H34" s="181"/>
      <c r="I34" s="20"/>
      <c r="J34" s="177"/>
      <c r="K34" s="175"/>
      <c r="L34" s="175"/>
      <c r="M34" s="20"/>
      <c r="N34" s="175"/>
      <c r="O34" s="175"/>
      <c r="P34" s="178"/>
      <c r="Q34" s="179"/>
      <c r="R34" s="179"/>
      <c r="S34" s="13"/>
      <c r="T34" s="180"/>
      <c r="U34" s="180"/>
      <c r="V34" s="180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>
      <c r="A35" s="21"/>
      <c r="B35" s="11" t="s">
        <v>87</v>
      </c>
      <c r="C35" s="22"/>
      <c r="D35" s="182" t="s">
        <v>88</v>
      </c>
      <c r="E35" s="182"/>
      <c r="F35" s="182"/>
      <c r="G35" s="182"/>
      <c r="H35" s="182"/>
      <c r="I35" s="182"/>
      <c r="J35" s="182"/>
      <c r="K35" s="11"/>
      <c r="L35" s="11" t="s">
        <v>89</v>
      </c>
      <c r="M35" s="182" t="s">
        <v>90</v>
      </c>
      <c r="N35" s="182"/>
      <c r="O35" s="182"/>
      <c r="P35" s="182"/>
      <c r="Q35" s="182"/>
      <c r="R35" s="182"/>
      <c r="S35" s="11"/>
      <c r="T35" s="11" t="s">
        <v>91</v>
      </c>
      <c r="U35" s="11"/>
      <c r="V35" s="11"/>
      <c r="W35" s="183" t="s">
        <v>92</v>
      </c>
      <c r="X35" s="182"/>
      <c r="Y35" s="182"/>
      <c r="Z35" s="182"/>
      <c r="AA35" s="182"/>
      <c r="AB35" s="182"/>
      <c r="AC35" s="182"/>
      <c r="AD35" s="182"/>
      <c r="AE35" s="18"/>
      <c r="AF35" s="18"/>
    </row>
    <row r="36" spans="1:32">
      <c r="A36" s="23"/>
      <c r="B36" s="22"/>
      <c r="C36" s="22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</sheetData>
  <mergeCells count="43"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2020-07-09T10:53:32Z</dcterms:modified>
</cp:coreProperties>
</file>