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835"/>
  </bookViews>
  <sheets>
    <sheet name="Дод 3 Зміни до ІР 2016" sheetId="1" r:id="rId1"/>
  </sheets>
  <definedNames>
    <definedName name="_xlnm.Print_Area" localSheetId="0">'Дод 3 Зміни до ІР 2016'!$A$1:$O$32</definedName>
  </definedNames>
  <calcPr calcId="125725"/>
</workbook>
</file>

<file path=xl/calcChain.xml><?xml version="1.0" encoding="utf-8"?>
<calcChain xmlns="http://schemas.openxmlformats.org/spreadsheetml/2006/main">
  <c r="M17" i="1"/>
  <c r="F18" l="1"/>
  <c r="F22" s="1"/>
  <c r="F23" s="1"/>
  <c r="D17"/>
  <c r="L21"/>
  <c r="I22"/>
  <c r="I23" s="1"/>
  <c r="I18"/>
  <c r="G17"/>
  <c r="H15"/>
  <c r="I21"/>
  <c r="L20"/>
  <c r="K20"/>
  <c r="G20"/>
  <c r="J20" s="1"/>
  <c r="L14" l="1"/>
  <c r="K17"/>
  <c r="L17" l="1"/>
  <c r="L18" s="1"/>
  <c r="L22" s="1"/>
  <c r="L23" s="1"/>
  <c r="J17"/>
  <c r="L10" l="1"/>
  <c r="L12"/>
  <c r="K10"/>
  <c r="G10"/>
  <c r="J10" s="1"/>
  <c r="K14"/>
  <c r="G14"/>
  <c r="J14" s="1"/>
  <c r="K12"/>
  <c r="G12"/>
  <c r="J12" s="1"/>
  <c r="K15" l="1"/>
  <c r="I15" l="1"/>
  <c r="L15" l="1"/>
</calcChain>
</file>

<file path=xl/sharedStrings.xml><?xml version="1.0" encoding="utf-8"?>
<sst xmlns="http://schemas.openxmlformats.org/spreadsheetml/2006/main" count="51" uniqueCount="39">
  <si>
    <t>№ з/п</t>
  </si>
  <si>
    <t>Назва продукції *</t>
  </si>
  <si>
    <t>Одиниця виміру</t>
  </si>
  <si>
    <t>Запропоновані зміни по результатах тендерів,  фактично проведених закупках та збільшення вартості по факту виконання робіт</t>
  </si>
  <si>
    <t>Різниця між пропозицією компанії та планом на прогнозний період</t>
  </si>
  <si>
    <t>Відсоток відхилення фактичної вартості одиниці продукції від планової, %</t>
  </si>
  <si>
    <t>Джерело фінансування</t>
  </si>
  <si>
    <t>Примітка</t>
  </si>
  <si>
    <t>к-сть</t>
  </si>
  <si>
    <t>І. Будівництво, модернізація та реконструкція електричних мереж та обладнання</t>
  </si>
  <si>
    <t>Всього</t>
  </si>
  <si>
    <t xml:space="preserve">Усього по розділу 1:                       </t>
  </si>
  <si>
    <t xml:space="preserve">Усього по програмі                      </t>
  </si>
  <si>
    <t>* При заповненні таблиці щодо реалізації відповідних проектів будівництва, реконструкції та модернізації об'єктів компанії надавати розшифровку по кожній складовій проекту (ТМЦ, роботи тощо).</t>
  </si>
  <si>
    <t>Керівник організації                               ___________________</t>
  </si>
  <si>
    <t>(або особа, що його заміщує)                                    (підпис)</t>
  </si>
  <si>
    <t>(П. І. Б.)</t>
  </si>
  <si>
    <t>М. П.</t>
  </si>
  <si>
    <t>Вартість одиниці продукції
(тис.грн без ПДВ)</t>
  </si>
  <si>
    <t>Всього, 
тис.грн без ПДВ</t>
  </si>
  <si>
    <t>км</t>
  </si>
  <si>
    <t>шт</t>
  </si>
  <si>
    <t xml:space="preserve"> Реконструкція/технічне переоснащення ПЛ-0,4 кВ самоутримним ізольованим проводом</t>
  </si>
  <si>
    <t xml:space="preserve">Зміни відповідно до Наради НКРЕКП  від 28.05.2016 року по ПАТ «Рівнеобленерго» </t>
  </si>
  <si>
    <t>Дубенський РЕМ</t>
  </si>
  <si>
    <t>Заплановано на 2016 рік</t>
  </si>
  <si>
    <t>Аморизація</t>
  </si>
  <si>
    <r>
      <t xml:space="preserve">ПЛІ-0,4 кВ від ТП-7 в м.Дубно </t>
    </r>
    <r>
      <rPr>
        <i/>
        <sz val="14"/>
        <rFont val="Times New Roman"/>
        <family val="1"/>
        <charset val="204"/>
      </rPr>
      <t>(ПЛІ-0,4кВ - 4,518км., заміна трансформатора 160 кВА на 250 кВА)</t>
    </r>
  </si>
  <si>
    <t>Млинівський РЕМ</t>
  </si>
  <si>
    <t>Острозький РЕМ</t>
  </si>
  <si>
    <r>
      <t xml:space="preserve">ПЛІ-0,4 кВ від ТП-22 в с.Муравиця </t>
    </r>
    <r>
      <rPr>
        <i/>
        <sz val="14"/>
        <rFont val="Times New Roman"/>
        <family val="1"/>
        <charset val="204"/>
      </rPr>
      <t>(ПЛІ-0,4кВ - 3,484км., заміна існуючого КТП-160 кВА)</t>
    </r>
  </si>
  <si>
    <r>
      <t xml:space="preserve">ПЛІ-0,4 кВ від ТП-127 в с.Прогрес </t>
    </r>
    <r>
      <rPr>
        <i/>
        <sz val="14"/>
        <rFont val="Times New Roman"/>
        <family val="1"/>
        <charset val="204"/>
      </rPr>
      <t>(ПЛІ-0,4кВ - 3,866км., ПЛ-10 КВ - 0,055км., встановлення розвантажувального КТП-63кВА)</t>
    </r>
  </si>
  <si>
    <t>Виготовлення та погодження проектно-кошторисної документації</t>
  </si>
  <si>
    <t>Амортизація</t>
  </si>
  <si>
    <t>Реконструкція ПС 110-35кВ:</t>
  </si>
  <si>
    <t>Заміна АБ на ПС-110кВ "Костопіль"</t>
  </si>
  <si>
    <t>Красінський І.В.</t>
  </si>
  <si>
    <t>"     "                      2016 року</t>
  </si>
  <si>
    <t>Виготовлення та погодження проектно-кошторисної документації ЕМ 10-0,4 кВ</t>
  </si>
</sst>
</file>

<file path=xl/styles.xml><?xml version="1.0" encoding="utf-8"?>
<styleSheet xmlns="http://schemas.openxmlformats.org/spreadsheetml/2006/main">
  <numFmts count="2">
    <numFmt numFmtId="164" formatCode="0.0"/>
    <numFmt numFmtId="166" formatCode="#,##0.000"/>
  </numFmts>
  <fonts count="65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E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PragmaticaCTT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b/>
      <sz val="16"/>
      <name val="Arial Cyr"/>
      <charset val="204"/>
    </font>
    <font>
      <b/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i/>
      <sz val="16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" fillId="0" borderId="0"/>
    <xf numFmtId="0" fontId="16" fillId="0" borderId="0"/>
    <xf numFmtId="0" fontId="15" fillId="0" borderId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/>
    <xf numFmtId="0" fontId="30" fillId="0" borderId="9" applyNumberFormat="0" applyFill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37" fillId="0" borderId="6" applyNumberFormat="0" applyFill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3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15" fillId="0" borderId="0" xfId="86" applyFont="1" applyAlignment="1">
      <alignment horizontal="center" vertical="center" wrapText="1"/>
    </xf>
    <xf numFmtId="0" fontId="15" fillId="0" borderId="0" xfId="86" applyFont="1" applyBorder="1" applyAlignment="1">
      <alignment horizontal="center" vertical="center" wrapText="1"/>
    </xf>
    <xf numFmtId="0" fontId="15" fillId="0" borderId="0" xfId="86" applyFont="1" applyFill="1" applyBorder="1" applyAlignment="1">
      <alignment horizontal="center" vertical="center" wrapText="1"/>
    </xf>
    <xf numFmtId="0" fontId="14" fillId="0" borderId="0" xfId="88" applyFont="1" applyAlignment="1">
      <alignment horizontal="center"/>
    </xf>
    <xf numFmtId="0" fontId="14" fillId="0" borderId="0" xfId="88" applyFont="1"/>
    <xf numFmtId="0" fontId="15" fillId="0" borderId="11" xfId="86" applyFont="1" applyBorder="1" applyAlignment="1">
      <alignment horizontal="center" vertical="center" wrapText="1"/>
    </xf>
    <xf numFmtId="0" fontId="15" fillId="0" borderId="0" xfId="86" applyFont="1" applyFill="1" applyAlignment="1">
      <alignment horizontal="center" vertical="center" wrapText="1"/>
    </xf>
    <xf numFmtId="0" fontId="14" fillId="0" borderId="11" xfId="88" applyFont="1" applyBorder="1" applyAlignment="1">
      <alignment horizontal="center"/>
    </xf>
    <xf numFmtId="0" fontId="42" fillId="0" borderId="0" xfId="52" applyFont="1" applyFill="1" applyBorder="1" applyAlignment="1">
      <alignment horizontal="center" vertical="center" wrapText="1"/>
    </xf>
    <xf numFmtId="0" fontId="42" fillId="0" borderId="0" xfId="52" applyFont="1" applyFill="1" applyAlignment="1">
      <alignment horizontal="center" vertical="center" wrapText="1"/>
    </xf>
    <xf numFmtId="0" fontId="45" fillId="0" borderId="0" xfId="56" applyFont="1" applyAlignment="1">
      <alignment horizontal="center"/>
    </xf>
    <xf numFmtId="0" fontId="45" fillId="0" borderId="0" xfId="56" applyFont="1"/>
    <xf numFmtId="0" fontId="45" fillId="0" borderId="0" xfId="56" applyFont="1" applyBorder="1" applyAlignment="1">
      <alignment horizontal="center"/>
    </xf>
    <xf numFmtId="0" fontId="46" fillId="0" borderId="0" xfId="56" applyFont="1" applyAlignment="1">
      <alignment horizontal="center" vertical="center" wrapText="1"/>
    </xf>
    <xf numFmtId="0" fontId="46" fillId="0" borderId="0" xfId="56" applyFont="1" applyBorder="1" applyAlignment="1">
      <alignment horizontal="center" vertical="center" wrapText="1"/>
    </xf>
    <xf numFmtId="0" fontId="44" fillId="0" borderId="0" xfId="56" applyFont="1" applyAlignment="1">
      <alignment horizontal="center"/>
    </xf>
    <xf numFmtId="0" fontId="46" fillId="0" borderId="0" xfId="86" applyFont="1" applyBorder="1" applyAlignment="1">
      <alignment horizontal="center" vertical="center" wrapText="1"/>
    </xf>
    <xf numFmtId="0" fontId="47" fillId="0" borderId="0" xfId="88" applyFont="1" applyAlignment="1">
      <alignment horizontal="center"/>
    </xf>
    <xf numFmtId="0" fontId="47" fillId="0" borderId="0" xfId="88" applyFont="1"/>
    <xf numFmtId="0" fontId="47" fillId="0" borderId="0" xfId="88" applyFont="1" applyBorder="1" applyAlignment="1">
      <alignment horizontal="center"/>
    </xf>
    <xf numFmtId="0" fontId="48" fillId="0" borderId="0" xfId="86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3" fontId="49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10" fontId="49" fillId="0" borderId="10" xfId="86" applyNumberFormat="1" applyFont="1" applyFill="1" applyBorder="1" applyAlignment="1">
      <alignment horizontal="center" vertical="center" wrapText="1"/>
    </xf>
    <xf numFmtId="0" fontId="43" fillId="25" borderId="10" xfId="52" applyFont="1" applyFill="1" applyBorder="1" applyAlignment="1">
      <alignment horizontal="center" vertical="center" wrapText="1"/>
    </xf>
    <xf numFmtId="0" fontId="51" fillId="25" borderId="10" xfId="89" applyFont="1" applyFill="1" applyBorder="1" applyAlignment="1">
      <alignment horizontal="left" wrapText="1"/>
    </xf>
    <xf numFmtId="0" fontId="51" fillId="25" borderId="10" xfId="85" applyFont="1" applyFill="1" applyBorder="1" applyAlignment="1">
      <alignment horizontal="center" vertical="center"/>
    </xf>
    <xf numFmtId="0" fontId="51" fillId="25" borderId="10" xfId="52" applyFont="1" applyFill="1" applyBorder="1" applyAlignment="1">
      <alignment horizontal="center" vertical="center"/>
    </xf>
    <xf numFmtId="4" fontId="51" fillId="25" borderId="10" xfId="52" applyNumberFormat="1" applyFont="1" applyFill="1" applyBorder="1" applyAlignment="1">
      <alignment horizontal="center" vertical="center"/>
    </xf>
    <xf numFmtId="0" fontId="51" fillId="25" borderId="10" xfId="52" applyFont="1" applyFill="1" applyBorder="1" applyAlignment="1">
      <alignment horizontal="center"/>
    </xf>
    <xf numFmtId="2" fontId="51" fillId="25" borderId="10" xfId="52" applyNumberFormat="1" applyFont="1" applyFill="1" applyBorder="1" applyAlignment="1">
      <alignment horizontal="center" vertical="center"/>
    </xf>
    <xf numFmtId="166" fontId="51" fillId="25" borderId="10" xfId="52" applyNumberFormat="1" applyFont="1" applyFill="1" applyBorder="1" applyAlignment="1">
      <alignment horizontal="center" vertical="center"/>
    </xf>
    <xf numFmtId="164" fontId="51" fillId="25" borderId="10" xfId="52" applyNumberFormat="1" applyFont="1" applyFill="1" applyBorder="1" applyAlignment="1">
      <alignment horizontal="center" vertical="center"/>
    </xf>
    <xf numFmtId="4" fontId="52" fillId="25" borderId="10" xfId="52" applyNumberFormat="1" applyFont="1" applyFill="1" applyBorder="1" applyAlignment="1">
      <alignment horizontal="center" vertical="center"/>
    </xf>
    <xf numFmtId="10" fontId="51" fillId="25" borderId="10" xfId="52" applyNumberFormat="1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Alignment="1">
      <alignment horizontal="center" vertical="center" wrapText="1"/>
    </xf>
    <xf numFmtId="0" fontId="46" fillId="0" borderId="0" xfId="89" applyFont="1" applyBorder="1" applyAlignment="1">
      <alignment horizontal="center" vertical="center" wrapText="1"/>
    </xf>
    <xf numFmtId="0" fontId="46" fillId="0" borderId="0" xfId="89" applyFont="1" applyAlignment="1">
      <alignment horizontal="center" vertical="center" wrapText="1"/>
    </xf>
    <xf numFmtId="4" fontId="54" fillId="25" borderId="10" xfId="89" applyNumberFormat="1" applyFont="1" applyFill="1" applyBorder="1" applyAlignment="1">
      <alignment horizontal="center" vertical="center"/>
    </xf>
    <xf numFmtId="0" fontId="55" fillId="0" borderId="0" xfId="89" applyFont="1" applyBorder="1" applyAlignment="1">
      <alignment horizontal="center" vertical="center" wrapText="1"/>
    </xf>
    <xf numFmtId="0" fontId="55" fillId="0" borderId="0" xfId="89" applyFont="1" applyAlignment="1">
      <alignment horizontal="center" vertical="center" wrapText="1"/>
    </xf>
    <xf numFmtId="0" fontId="46" fillId="0" borderId="0" xfId="86" applyFont="1" applyAlignment="1">
      <alignment horizontal="center" vertical="center" wrapText="1"/>
    </xf>
    <xf numFmtId="0" fontId="51" fillId="0" borderId="10" xfId="52" applyFont="1" applyFill="1" applyBorder="1" applyAlignment="1">
      <alignment horizontal="center"/>
    </xf>
    <xf numFmtId="0" fontId="51" fillId="0" borderId="10" xfId="52" applyFont="1" applyFill="1" applyBorder="1" applyAlignment="1">
      <alignment horizontal="center" vertical="center"/>
    </xf>
    <xf numFmtId="166" fontId="51" fillId="0" borderId="10" xfId="56" applyNumberFormat="1" applyFont="1" applyFill="1" applyBorder="1" applyAlignment="1">
      <alignment horizontal="center" vertical="center"/>
    </xf>
    <xf numFmtId="2" fontId="51" fillId="0" borderId="10" xfId="56" applyNumberFormat="1" applyFont="1" applyFill="1" applyBorder="1" applyAlignment="1">
      <alignment horizontal="center" vertical="center"/>
    </xf>
    <xf numFmtId="4" fontId="51" fillId="0" borderId="10" xfId="56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9" fillId="0" borderId="10" xfId="52" applyFont="1" applyFill="1" applyBorder="1" applyAlignment="1">
      <alignment horizontal="center"/>
    </xf>
    <xf numFmtId="0" fontId="49" fillId="0" borderId="10" xfId="89" applyFont="1" applyFill="1" applyBorder="1" applyAlignment="1">
      <alignment horizontal="center" vertical="center"/>
    </xf>
    <xf numFmtId="2" fontId="49" fillId="0" borderId="10" xfId="89" applyNumberFormat="1" applyFont="1" applyFill="1" applyBorder="1" applyAlignment="1">
      <alignment horizontal="center" vertical="center"/>
    </xf>
    <xf numFmtId="4" fontId="51" fillId="0" borderId="10" xfId="89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51" fillId="0" borderId="10" xfId="98" applyFont="1" applyFill="1" applyBorder="1" applyAlignment="1">
      <alignment horizontal="left" vertical="center" wrapText="1"/>
    </xf>
    <xf numFmtId="4" fontId="49" fillId="0" borderId="10" xfId="89" applyNumberFormat="1" applyFont="1" applyFill="1" applyBorder="1" applyAlignment="1">
      <alignment horizontal="center" vertical="center" wrapText="1"/>
    </xf>
    <xf numFmtId="0" fontId="49" fillId="0" borderId="10" xfId="52" applyFont="1" applyFill="1" applyBorder="1" applyAlignment="1">
      <alignment horizontal="center" vertical="center"/>
    </xf>
    <xf numFmtId="0" fontId="51" fillId="0" borderId="10" xfId="89" applyFont="1" applyFill="1" applyBorder="1" applyAlignment="1">
      <alignment horizontal="left" vertical="center" wrapText="1"/>
    </xf>
    <xf numFmtId="4" fontId="49" fillId="0" borderId="10" xfId="89" applyNumberFormat="1" applyFont="1" applyFill="1" applyBorder="1" applyAlignment="1">
      <alignment horizontal="center" vertical="center"/>
    </xf>
    <xf numFmtId="4" fontId="49" fillId="0" borderId="10" xfId="56" applyNumberFormat="1" applyFont="1" applyFill="1" applyBorder="1" applyAlignment="1">
      <alignment horizontal="center" vertical="center"/>
    </xf>
    <xf numFmtId="0" fontId="52" fillId="0" borderId="10" xfId="53" applyFont="1" applyFill="1" applyBorder="1" applyAlignment="1">
      <alignment horizontal="center" vertical="center" wrapText="1"/>
    </xf>
    <xf numFmtId="0" fontId="49" fillId="0" borderId="10" xfId="54" applyFont="1" applyFill="1" applyBorder="1" applyAlignment="1">
      <alignment horizontal="center" vertical="center"/>
    </xf>
    <xf numFmtId="0" fontId="49" fillId="0" borderId="10" xfId="94" applyFont="1" applyFill="1" applyBorder="1" applyAlignment="1">
      <alignment horizontal="center" vertical="center" wrapText="1"/>
    </xf>
    <xf numFmtId="4" fontId="49" fillId="0" borderId="10" xfId="52" applyNumberFormat="1" applyFont="1" applyFill="1" applyBorder="1" applyAlignment="1">
      <alignment horizontal="center" vertical="center"/>
    </xf>
    <xf numFmtId="1" fontId="49" fillId="0" borderId="10" xfId="52" applyNumberFormat="1" applyFont="1" applyFill="1" applyBorder="1" applyAlignment="1">
      <alignment horizontal="center" vertical="center"/>
    </xf>
    <xf numFmtId="164" fontId="51" fillId="0" borderId="10" xfId="52" applyNumberFormat="1" applyFont="1" applyFill="1" applyBorder="1" applyAlignment="1">
      <alignment horizontal="center" vertical="center"/>
    </xf>
    <xf numFmtId="4" fontId="51" fillId="0" borderId="10" xfId="52" applyNumberFormat="1" applyFont="1" applyFill="1" applyBorder="1" applyAlignment="1">
      <alignment horizontal="center" vertical="center"/>
    </xf>
    <xf numFmtId="0" fontId="49" fillId="0" borderId="10" xfId="52" applyFont="1" applyFill="1" applyBorder="1" applyAlignment="1">
      <alignment horizontal="center" vertical="center" wrapText="1"/>
    </xf>
    <xf numFmtId="166" fontId="51" fillId="0" borderId="10" xfId="52" applyNumberFormat="1" applyFont="1" applyFill="1" applyBorder="1" applyAlignment="1">
      <alignment horizontal="center" vertical="center"/>
    </xf>
    <xf numFmtId="2" fontId="51" fillId="0" borderId="10" xfId="52" applyNumberFormat="1" applyFont="1" applyFill="1" applyBorder="1" applyAlignment="1">
      <alignment horizontal="center" vertical="center"/>
    </xf>
    <xf numFmtId="4" fontId="56" fillId="25" borderId="10" xfId="89" applyNumberFormat="1" applyFont="1" applyFill="1" applyBorder="1" applyAlignment="1">
      <alignment horizontal="center" vertical="center"/>
    </xf>
    <xf numFmtId="4" fontId="57" fillId="25" borderId="10" xfId="89" applyNumberFormat="1" applyFont="1" applyFill="1" applyBorder="1" applyAlignment="1">
      <alignment horizontal="center" vertical="center"/>
    </xf>
    <xf numFmtId="4" fontId="58" fillId="25" borderId="10" xfId="89" applyNumberFormat="1" applyFont="1" applyFill="1" applyBorder="1" applyAlignment="1">
      <alignment horizontal="center" vertical="center"/>
    </xf>
    <xf numFmtId="4" fontId="59" fillId="25" borderId="10" xfId="89" applyNumberFormat="1" applyFont="1" applyFill="1" applyBorder="1" applyAlignment="1">
      <alignment horizontal="center" vertical="center"/>
    </xf>
    <xf numFmtId="0" fontId="48" fillId="0" borderId="0" xfId="56" applyFont="1" applyAlignment="1">
      <alignment horizontal="center" vertical="center" wrapText="1"/>
    </xf>
    <xf numFmtId="0" fontId="53" fillId="0" borderId="0" xfId="87" applyFont="1" applyBorder="1" applyAlignment="1" applyProtection="1">
      <alignment horizontal="left"/>
      <protection hidden="1"/>
    </xf>
    <xf numFmtId="0" fontId="61" fillId="0" borderId="0" xfId="87" applyFont="1" applyProtection="1">
      <protection hidden="1"/>
    </xf>
    <xf numFmtId="0" fontId="61" fillId="0" borderId="0" xfId="56" applyFont="1" applyAlignment="1">
      <alignment horizontal="center"/>
    </xf>
    <xf numFmtId="0" fontId="60" fillId="0" borderId="0" xfId="87" applyFont="1" applyAlignment="1" applyProtection="1">
      <alignment horizontal="left"/>
      <protection hidden="1"/>
    </xf>
    <xf numFmtId="0" fontId="61" fillId="0" borderId="0" xfId="87" applyFont="1" applyAlignment="1" applyProtection="1">
      <alignment horizontal="left" indent="3"/>
      <protection hidden="1"/>
    </xf>
    <xf numFmtId="0" fontId="64" fillId="24" borderId="10" xfId="86" applyFont="1" applyFill="1" applyBorder="1" applyAlignment="1">
      <alignment horizontal="center" vertical="center" wrapText="1"/>
    </xf>
    <xf numFmtId="0" fontId="49" fillId="0" borderId="15" xfId="52" applyFont="1" applyFill="1" applyBorder="1" applyAlignment="1">
      <alignment horizontal="center" vertical="center" wrapText="1"/>
    </xf>
    <xf numFmtId="0" fontId="63" fillId="0" borderId="10" xfId="89" applyFont="1" applyBorder="1" applyAlignment="1">
      <alignment horizontal="center" vertical="center" wrapText="1"/>
    </xf>
    <xf numFmtId="0" fontId="63" fillId="0" borderId="10" xfId="86" applyFont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60" fillId="0" borderId="0" xfId="56" applyFont="1" applyAlignment="1">
      <alignment horizontal="center"/>
    </xf>
    <xf numFmtId="0" fontId="61" fillId="0" borderId="0" xfId="56" applyFont="1" applyAlignment="1">
      <alignment horizontal="center"/>
    </xf>
    <xf numFmtId="0" fontId="51" fillId="24" borderId="13" xfId="86" applyFont="1" applyFill="1" applyBorder="1" applyAlignment="1">
      <alignment horizontal="left"/>
    </xf>
    <xf numFmtId="0" fontId="51" fillId="24" borderId="12" xfId="86" applyFont="1" applyFill="1" applyBorder="1" applyAlignment="1">
      <alignment horizontal="left"/>
    </xf>
    <xf numFmtId="0" fontId="51" fillId="24" borderId="14" xfId="86" applyFont="1" applyFill="1" applyBorder="1" applyAlignment="1">
      <alignment horizontal="left"/>
    </xf>
    <xf numFmtId="0" fontId="53" fillId="25" borderId="10" xfId="89" applyFont="1" applyFill="1" applyBorder="1" applyAlignment="1">
      <alignment horizontal="left" vertical="center"/>
    </xf>
    <xf numFmtId="0" fontId="56" fillId="25" borderId="13" xfId="89" applyFont="1" applyFill="1" applyBorder="1" applyAlignment="1">
      <alignment horizontal="left" vertical="center"/>
    </xf>
    <xf numFmtId="0" fontId="56" fillId="25" borderId="12" xfId="89" applyFont="1" applyFill="1" applyBorder="1" applyAlignment="1">
      <alignment horizontal="left" vertical="center"/>
    </xf>
    <xf numFmtId="0" fontId="56" fillId="25" borderId="14" xfId="89" applyFont="1" applyFill="1" applyBorder="1" applyAlignment="1">
      <alignment horizontal="left" vertical="center"/>
    </xf>
    <xf numFmtId="0" fontId="44" fillId="0" borderId="0" xfId="56" applyFont="1"/>
    <xf numFmtId="0" fontId="51" fillId="26" borderId="10" xfId="52" applyFont="1" applyFill="1" applyBorder="1" applyAlignment="1">
      <alignment horizontal="left"/>
    </xf>
    <xf numFmtId="0" fontId="44" fillId="26" borderId="10" xfId="0" applyFont="1" applyFill="1" applyBorder="1" applyAlignment="1"/>
    <xf numFmtId="0" fontId="62" fillId="24" borderId="13" xfId="56" applyFont="1" applyFill="1" applyBorder="1" applyAlignment="1">
      <alignment horizontal="center" vertical="center" wrapText="1"/>
    </xf>
    <xf numFmtId="0" fontId="62" fillId="24" borderId="12" xfId="56" applyFont="1" applyFill="1" applyBorder="1" applyAlignment="1">
      <alignment horizontal="center" vertical="center"/>
    </xf>
    <xf numFmtId="0" fontId="62" fillId="24" borderId="14" xfId="56" applyFont="1" applyFill="1" applyBorder="1" applyAlignment="1">
      <alignment horizontal="center" vertical="center"/>
    </xf>
    <xf numFmtId="0" fontId="63" fillId="0" borderId="10" xfId="89" applyFont="1" applyFill="1" applyBorder="1" applyAlignment="1">
      <alignment horizontal="center" vertical="center" wrapText="1"/>
    </xf>
    <xf numFmtId="0" fontId="63" fillId="0" borderId="15" xfId="89" applyFont="1" applyBorder="1" applyAlignment="1">
      <alignment horizontal="center" vertical="center" wrapText="1"/>
    </xf>
    <xf numFmtId="0" fontId="63" fillId="0" borderId="16" xfId="89" applyFont="1" applyBorder="1" applyAlignment="1">
      <alignment horizontal="center" vertical="center" wrapText="1"/>
    </xf>
    <xf numFmtId="0" fontId="63" fillId="0" borderId="17" xfId="89" applyFont="1" applyBorder="1" applyAlignment="1">
      <alignment horizontal="center" vertical="center" wrapText="1"/>
    </xf>
    <xf numFmtId="0" fontId="50" fillId="0" borderId="10" xfId="57" applyFont="1" applyFill="1" applyBorder="1" applyAlignment="1">
      <alignment horizontal="left" vertical="center" wrapText="1"/>
    </xf>
  </cellXfs>
  <cellStyles count="10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2" xfId="8" builtinId="34" customBuiltin="1"/>
    <cellStyle name="20% - Акцент3" xfId="9" builtinId="38" customBuiltin="1"/>
    <cellStyle name="20% - Акцент4" xfId="10" builtinId="42" customBuiltin="1"/>
    <cellStyle name="20% - Акцент5" xfId="11" builtinId="46" customBuiltin="1"/>
    <cellStyle name="20% -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 builtinId="31" customBuiltin="1"/>
    <cellStyle name="40% - Акцент2" xfId="20" builtinId="35" customBuiltin="1"/>
    <cellStyle name="40% - Акцент3" xfId="21" builtinId="39" customBuiltin="1"/>
    <cellStyle name="40% - Акцент4" xfId="22" builtinId="43" customBuiltin="1"/>
    <cellStyle name="40% - Акцент5" xfId="23" builtinId="47" customBuiltin="1"/>
    <cellStyle name="40% -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 builtinId="32" customBuiltin="1"/>
    <cellStyle name="60% - Акцент2" xfId="32" builtinId="36" customBuiltin="1"/>
    <cellStyle name="60% - Акцент3" xfId="33" builtinId="40" customBuiltin="1"/>
    <cellStyle name="60% - Акцент4" xfId="34" builtinId="44" customBuiltin="1"/>
    <cellStyle name="60% - Акцент5" xfId="35" builtinId="48" customBuiltin="1"/>
    <cellStyle name="60% -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au?iue" xfId="52"/>
    <cellStyle name="Iau?iue 2" xfId="53"/>
    <cellStyle name="Iau?iue 2 2" xfId="54"/>
    <cellStyle name="Iau?iue 3" xfId="55"/>
    <cellStyle name="Iau?iue 4" xfId="97"/>
    <cellStyle name="Iau?iue_dodatok1K" xfId="101"/>
    <cellStyle name="Iau?iue_Misyachni zvity_IP 2011Наказ" xfId="56"/>
    <cellStyle name="Iau?iue_ІР2014 підрядники" xfId="98"/>
    <cellStyle name="Iau?iue_Пропозиції до ІП_2013 7 розділ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  <cellStyle name="Акцент1" xfId="66" builtinId="29" customBuiltin="1"/>
    <cellStyle name="Акцент2" xfId="67" builtinId="33" customBuiltin="1"/>
    <cellStyle name="Акцент3" xfId="68" builtinId="37" customBuiltin="1"/>
    <cellStyle name="Акцент4" xfId="69" builtinId="41" customBuiltin="1"/>
    <cellStyle name="Акцент5" xfId="70" builtinId="45" customBuiltin="1"/>
    <cellStyle name="Акцент6" xfId="7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вичайний_Аркуш2" xfId="79"/>
    <cellStyle name="Итог" xfId="80" builtinId="25" customBuiltin="1"/>
    <cellStyle name="Контрольная ячейка" xfId="81" builtinId="23" customBuiltin="1"/>
    <cellStyle name="Название" xfId="82" builtinId="15" customBuiltin="1"/>
    <cellStyle name="Нейтральный" xfId="83" builtinId="28" customBuiltin="1"/>
    <cellStyle name="Обычный" xfId="0" builtinId="0"/>
    <cellStyle name="Обычный 2" xfId="84"/>
    <cellStyle name="Обычный 2 4" xfId="99"/>
    <cellStyle name="Обычный 3" xfId="102"/>
    <cellStyle name="Обычный 8 2" xfId="100"/>
    <cellStyle name="Обычный_IP_2008_Оригинал" xfId="85"/>
    <cellStyle name="Обычный_IP_2010_Оригинал_32 606_151209" xfId="86"/>
    <cellStyle name="Обычный_nkre1" xfId="87"/>
    <cellStyle name="Обычный_Report_2010_32606_Січень" xfId="88"/>
    <cellStyle name="Обычный_Проект_IP_2009_260608" xfId="89"/>
    <cellStyle name="Плохой" xfId="90" builtinId="27" customBuiltin="1"/>
    <cellStyle name="Пояснение" xfId="91" builtinId="53" customBuiltin="1"/>
    <cellStyle name="Примечание" xfId="92" builtinId="10" customBuiltin="1"/>
    <cellStyle name="Процентный 2" xfId="103"/>
    <cellStyle name="Связанная ячейка" xfId="93" builtinId="24" customBuiltin="1"/>
    <cellStyle name="Стиль 1" xfId="94"/>
    <cellStyle name="Текст предупреждения" xfId="95" builtinId="11" customBuiltin="1"/>
    <cellStyle name="Хороший" xfId="9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W35"/>
  <sheetViews>
    <sheetView tabSelected="1" view="pageBreakPreview" zoomScale="55" zoomScaleNormal="55" zoomScaleSheetLayoutView="55"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P10" sqref="P10"/>
    </sheetView>
  </sheetViews>
  <sheetFormatPr defaultRowHeight="12.75"/>
  <cols>
    <col min="1" max="1" width="4.7109375" style="1" customWidth="1"/>
    <col min="2" max="2" width="78" style="1" customWidth="1"/>
    <col min="3" max="3" width="13" style="1" customWidth="1"/>
    <col min="4" max="4" width="15.42578125" style="1" customWidth="1"/>
    <col min="5" max="5" width="12" style="1" customWidth="1"/>
    <col min="6" max="6" width="18.85546875" style="1" customWidth="1"/>
    <col min="7" max="7" width="15.42578125" style="1" customWidth="1"/>
    <col min="8" max="8" width="12" style="1" customWidth="1"/>
    <col min="9" max="9" width="22.42578125" style="1" customWidth="1"/>
    <col min="10" max="10" width="18.42578125" style="1" customWidth="1"/>
    <col min="11" max="11" width="12.85546875" style="1" customWidth="1"/>
    <col min="12" max="12" width="17.28515625" style="1" customWidth="1"/>
    <col min="13" max="13" width="18.42578125" style="1" customWidth="1"/>
    <col min="14" max="14" width="39.140625" style="1" customWidth="1"/>
    <col min="15" max="15" width="19.7109375" style="6" customWidth="1"/>
    <col min="16" max="16" width="25.7109375" style="2" customWidth="1"/>
    <col min="17" max="17" width="29" style="2" customWidth="1"/>
    <col min="18" max="18" width="32.140625" style="2" customWidth="1"/>
    <col min="19" max="19" width="31.7109375" style="2" customWidth="1"/>
    <col min="20" max="23" width="9.140625" style="2"/>
    <col min="24" max="16384" width="9.140625" style="1"/>
  </cols>
  <sheetData>
    <row r="1" spans="1:23" ht="30" customHeight="1">
      <c r="A1" s="104" t="s">
        <v>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</row>
    <row r="2" spans="1:23" ht="81.75" customHeight="1">
      <c r="A2" s="88" t="s">
        <v>0</v>
      </c>
      <c r="B2" s="88" t="s">
        <v>1</v>
      </c>
      <c r="C2" s="87" t="s">
        <v>2</v>
      </c>
      <c r="D2" s="87" t="s">
        <v>25</v>
      </c>
      <c r="E2" s="87"/>
      <c r="F2" s="87"/>
      <c r="G2" s="87" t="s">
        <v>3</v>
      </c>
      <c r="H2" s="87"/>
      <c r="I2" s="87"/>
      <c r="J2" s="87" t="s">
        <v>4</v>
      </c>
      <c r="K2" s="87"/>
      <c r="L2" s="87"/>
      <c r="M2" s="108" t="s">
        <v>5</v>
      </c>
      <c r="N2" s="107" t="s">
        <v>6</v>
      </c>
      <c r="O2" s="87" t="s">
        <v>7</v>
      </c>
    </row>
    <row r="3" spans="1:23" ht="15.75" customHeight="1">
      <c r="A3" s="88"/>
      <c r="B3" s="88"/>
      <c r="C3" s="87"/>
      <c r="D3" s="87" t="s">
        <v>18</v>
      </c>
      <c r="E3" s="87" t="s">
        <v>8</v>
      </c>
      <c r="F3" s="87" t="s">
        <v>19</v>
      </c>
      <c r="G3" s="87" t="s">
        <v>18</v>
      </c>
      <c r="H3" s="87" t="s">
        <v>8</v>
      </c>
      <c r="I3" s="87" t="s">
        <v>19</v>
      </c>
      <c r="J3" s="87" t="s">
        <v>18</v>
      </c>
      <c r="K3" s="87" t="s">
        <v>8</v>
      </c>
      <c r="L3" s="87" t="s">
        <v>19</v>
      </c>
      <c r="M3" s="109"/>
      <c r="N3" s="107"/>
      <c r="O3" s="87"/>
    </row>
    <row r="4" spans="1:23" ht="36.75" customHeight="1">
      <c r="A4" s="88"/>
      <c r="B4" s="88"/>
      <c r="C4" s="87"/>
      <c r="D4" s="87"/>
      <c r="E4" s="87"/>
      <c r="F4" s="87"/>
      <c r="G4" s="87"/>
      <c r="H4" s="87"/>
      <c r="I4" s="87"/>
      <c r="J4" s="87"/>
      <c r="K4" s="87"/>
      <c r="L4" s="87"/>
      <c r="M4" s="109"/>
      <c r="N4" s="107"/>
      <c r="O4" s="87"/>
    </row>
    <row r="5" spans="1:23" ht="78" customHeight="1">
      <c r="A5" s="88"/>
      <c r="B5" s="88"/>
      <c r="C5" s="87"/>
      <c r="D5" s="87"/>
      <c r="E5" s="87"/>
      <c r="F5" s="87"/>
      <c r="G5" s="87"/>
      <c r="H5" s="87"/>
      <c r="I5" s="87"/>
      <c r="J5" s="87"/>
      <c r="K5" s="87"/>
      <c r="L5" s="87"/>
      <c r="M5" s="110"/>
      <c r="N5" s="107"/>
      <c r="O5" s="87"/>
    </row>
    <row r="6" spans="1:23" s="3" customFormat="1" ht="24" customHeight="1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</row>
    <row r="7" spans="1:23" s="44" customFormat="1" ht="24.75" customHeight="1">
      <c r="A7" s="94" t="s">
        <v>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P7" s="17"/>
      <c r="Q7" s="17"/>
      <c r="R7" s="17"/>
      <c r="S7" s="17"/>
      <c r="T7" s="17"/>
      <c r="U7" s="17"/>
      <c r="V7" s="17"/>
      <c r="W7" s="17"/>
    </row>
    <row r="8" spans="1:23" s="44" customFormat="1" ht="19.5">
      <c r="A8" s="102" t="s">
        <v>22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7"/>
      <c r="Q8" s="17"/>
      <c r="R8" s="17"/>
      <c r="S8" s="17"/>
      <c r="T8" s="17"/>
      <c r="U8" s="17"/>
      <c r="V8" s="17"/>
      <c r="W8" s="17"/>
    </row>
    <row r="9" spans="1:23" s="7" customFormat="1" ht="19.5">
      <c r="A9" s="45"/>
      <c r="B9" s="65" t="s">
        <v>24</v>
      </c>
      <c r="C9" s="46"/>
      <c r="D9" s="47"/>
      <c r="E9" s="48"/>
      <c r="F9" s="49"/>
      <c r="G9" s="50"/>
      <c r="H9" s="50"/>
      <c r="I9" s="50"/>
      <c r="J9" s="50"/>
      <c r="K9" s="50"/>
      <c r="L9" s="50"/>
      <c r="M9" s="50"/>
      <c r="N9" s="50"/>
      <c r="O9" s="51"/>
      <c r="P9" s="3"/>
      <c r="Q9" s="3"/>
      <c r="R9" s="3"/>
      <c r="S9" s="3"/>
      <c r="T9" s="3"/>
      <c r="U9" s="3"/>
      <c r="V9" s="3"/>
      <c r="W9" s="3"/>
    </row>
    <row r="10" spans="1:23" s="7" customFormat="1" ht="38.25">
      <c r="A10" s="61">
        <v>1</v>
      </c>
      <c r="B10" s="59" t="s">
        <v>27</v>
      </c>
      <c r="C10" s="53" t="s">
        <v>20</v>
      </c>
      <c r="D10" s="47"/>
      <c r="E10" s="48"/>
      <c r="F10" s="49"/>
      <c r="G10" s="54">
        <f>I10/H10</f>
        <v>387.97255422753432</v>
      </c>
      <c r="H10" s="22">
        <v>4.5179999999999998</v>
      </c>
      <c r="I10" s="24">
        <v>1752.86</v>
      </c>
      <c r="J10" s="56">
        <f>G10-D10</f>
        <v>387.97255422753432</v>
      </c>
      <c r="K10" s="22">
        <f>H10-E10</f>
        <v>4.5179999999999998</v>
      </c>
      <c r="L10" s="24">
        <f t="shared" ref="L10:L14" si="0">I10-F10</f>
        <v>1752.86</v>
      </c>
      <c r="M10" s="57">
        <v>0</v>
      </c>
      <c r="N10" s="89" t="s">
        <v>26</v>
      </c>
      <c r="O10" s="58"/>
      <c r="P10" s="21"/>
      <c r="Q10" s="3"/>
      <c r="R10" s="3"/>
      <c r="S10" s="3"/>
      <c r="T10" s="3"/>
      <c r="U10" s="3"/>
      <c r="V10" s="3"/>
      <c r="W10" s="3"/>
    </row>
    <row r="11" spans="1:23" s="7" customFormat="1" ht="19.5">
      <c r="A11" s="52"/>
      <c r="B11" s="65" t="s">
        <v>28</v>
      </c>
      <c r="C11" s="46"/>
      <c r="D11" s="47"/>
      <c r="E11" s="48"/>
      <c r="F11" s="49"/>
      <c r="G11" s="50"/>
      <c r="H11" s="22"/>
      <c r="I11" s="58"/>
      <c r="J11" s="56"/>
      <c r="K11" s="22"/>
      <c r="L11" s="24"/>
      <c r="M11" s="57"/>
      <c r="N11" s="90"/>
      <c r="O11" s="58"/>
      <c r="P11" s="3"/>
      <c r="Q11" s="3"/>
      <c r="R11" s="3"/>
      <c r="S11" s="3"/>
      <c r="T11" s="3"/>
      <c r="U11" s="3"/>
      <c r="V11" s="3"/>
      <c r="W11" s="3"/>
    </row>
    <row r="12" spans="1:23" s="7" customFormat="1" ht="38.25">
      <c r="A12" s="61">
        <v>2</v>
      </c>
      <c r="B12" s="59" t="s">
        <v>30</v>
      </c>
      <c r="C12" s="53" t="s">
        <v>20</v>
      </c>
      <c r="D12" s="63"/>
      <c r="E12" s="64"/>
      <c r="F12" s="49"/>
      <c r="G12" s="63">
        <f t="shared" ref="G12:G15" si="1">I12/H12</f>
        <v>385.87973593570609</v>
      </c>
      <c r="H12" s="60">
        <v>3.484</v>
      </c>
      <c r="I12" s="55">
        <v>1344.405</v>
      </c>
      <c r="J12" s="22">
        <f t="shared" ref="J12:K14" si="2">G12-D12</f>
        <v>385.87973593570609</v>
      </c>
      <c r="K12" s="22">
        <f t="shared" si="2"/>
        <v>3.484</v>
      </c>
      <c r="L12" s="24">
        <f t="shared" si="0"/>
        <v>1344.405</v>
      </c>
      <c r="M12" s="57">
        <v>0</v>
      </c>
      <c r="N12" s="90"/>
      <c r="O12" s="58"/>
      <c r="P12" s="21"/>
      <c r="Q12" s="21"/>
      <c r="R12" s="21"/>
      <c r="S12" s="21"/>
      <c r="T12" s="3"/>
      <c r="U12" s="3"/>
      <c r="V12" s="3"/>
      <c r="W12" s="3"/>
    </row>
    <row r="13" spans="1:23" s="7" customFormat="1" ht="20.25">
      <c r="A13" s="52"/>
      <c r="B13" s="65" t="s">
        <v>29</v>
      </c>
      <c r="C13" s="53"/>
      <c r="D13" s="63"/>
      <c r="E13" s="64"/>
      <c r="F13" s="49"/>
      <c r="G13" s="63"/>
      <c r="H13" s="60"/>
      <c r="I13" s="55"/>
      <c r="J13" s="22"/>
      <c r="K13" s="22"/>
      <c r="L13" s="24"/>
      <c r="M13" s="57"/>
      <c r="N13" s="90"/>
      <c r="O13" s="58"/>
      <c r="P13" s="21"/>
      <c r="Q13" s="21"/>
      <c r="R13" s="21"/>
      <c r="S13" s="21"/>
      <c r="T13" s="3"/>
      <c r="U13" s="3"/>
      <c r="V13" s="3"/>
      <c r="W13" s="3"/>
    </row>
    <row r="14" spans="1:23" s="7" customFormat="1" ht="57">
      <c r="A14" s="61">
        <v>3</v>
      </c>
      <c r="B14" s="59" t="s">
        <v>31</v>
      </c>
      <c r="C14" s="53" t="s">
        <v>20</v>
      </c>
      <c r="D14" s="63"/>
      <c r="E14" s="64"/>
      <c r="F14" s="49"/>
      <c r="G14" s="63">
        <f t="shared" si="1"/>
        <v>352.09640397857692</v>
      </c>
      <c r="H14" s="60">
        <v>3.9209999999999998</v>
      </c>
      <c r="I14" s="55">
        <v>1380.57</v>
      </c>
      <c r="J14" s="22">
        <f t="shared" si="2"/>
        <v>352.09640397857692</v>
      </c>
      <c r="K14" s="22">
        <f t="shared" si="2"/>
        <v>3.9209999999999998</v>
      </c>
      <c r="L14" s="24">
        <f t="shared" si="0"/>
        <v>1380.57</v>
      </c>
      <c r="M14" s="57">
        <v>0</v>
      </c>
      <c r="N14" s="91"/>
      <c r="O14" s="58"/>
      <c r="P14" s="21"/>
      <c r="Q14" s="21"/>
      <c r="R14" s="3"/>
      <c r="S14" s="3"/>
      <c r="T14" s="3"/>
      <c r="U14" s="3"/>
      <c r="V14" s="3"/>
      <c r="W14" s="3"/>
    </row>
    <row r="15" spans="1:23" s="38" customFormat="1" ht="19.5">
      <c r="A15" s="26"/>
      <c r="B15" s="27" t="s">
        <v>10</v>
      </c>
      <c r="C15" s="28"/>
      <c r="D15" s="33"/>
      <c r="E15" s="32"/>
      <c r="F15" s="34">
        <v>0</v>
      </c>
      <c r="G15" s="32"/>
      <c r="H15" s="32">
        <f>SUM(H10:H14)</f>
        <v>11.922999999999998</v>
      </c>
      <c r="I15" s="30">
        <f>SUM(I10:I14)</f>
        <v>4477.835</v>
      </c>
      <c r="J15" s="32"/>
      <c r="K15" s="30">
        <f>SUM(K10:K14)</f>
        <v>11.922999999999998</v>
      </c>
      <c r="L15" s="35">
        <f>SUM(L10:L14)</f>
        <v>4477.835</v>
      </c>
      <c r="M15" s="36"/>
      <c r="N15" s="29"/>
      <c r="O15" s="31"/>
      <c r="P15" s="37"/>
      <c r="Q15" s="37"/>
      <c r="R15" s="37"/>
      <c r="S15" s="37"/>
      <c r="T15" s="37"/>
      <c r="U15" s="37"/>
      <c r="V15" s="37"/>
      <c r="W15" s="37"/>
    </row>
    <row r="16" spans="1:23" s="44" customFormat="1" ht="19.5">
      <c r="A16" s="102" t="s">
        <v>32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7"/>
      <c r="Q16" s="17"/>
      <c r="R16" s="17"/>
      <c r="S16" s="17"/>
      <c r="T16" s="17"/>
      <c r="U16" s="17"/>
      <c r="V16" s="17"/>
      <c r="W16" s="17"/>
    </row>
    <row r="17" spans="1:23" s="10" customFormat="1" ht="40.5" customHeight="1">
      <c r="A17" s="66">
        <v>4</v>
      </c>
      <c r="B17" s="111" t="s">
        <v>38</v>
      </c>
      <c r="C17" s="67" t="s">
        <v>21</v>
      </c>
      <c r="D17" s="68">
        <f>F17/E17</f>
        <v>21.9375</v>
      </c>
      <c r="E17" s="69">
        <v>20</v>
      </c>
      <c r="F17" s="70">
        <v>438.75</v>
      </c>
      <c r="G17" s="63">
        <f t="shared" ref="G17" si="3">I17/H17</f>
        <v>21.086432432432431</v>
      </c>
      <c r="H17" s="69">
        <v>37</v>
      </c>
      <c r="I17" s="71">
        <v>780.19799999999998</v>
      </c>
      <c r="J17" s="22">
        <f t="shared" ref="J17" si="4">G17-D17</f>
        <v>-0.85106756756756852</v>
      </c>
      <c r="K17" s="23">
        <f t="shared" ref="K17" si="5">H17-E17</f>
        <v>17</v>
      </c>
      <c r="L17" s="24">
        <f t="shared" ref="L17" si="6">I17-F17</f>
        <v>341.44799999999998</v>
      </c>
      <c r="M17" s="25">
        <f>(G17-D17)/D17</f>
        <v>-3.8795102795102836E-2</v>
      </c>
      <c r="N17" s="86" t="s">
        <v>33</v>
      </c>
      <c r="O17" s="45"/>
      <c r="P17" s="9"/>
      <c r="Q17" s="9"/>
      <c r="R17" s="9"/>
      <c r="S17" s="9"/>
      <c r="T17" s="9"/>
      <c r="U17" s="9"/>
      <c r="V17" s="9"/>
      <c r="W17" s="9"/>
    </row>
    <row r="18" spans="1:23" s="38" customFormat="1" ht="19.5">
      <c r="A18" s="26"/>
      <c r="B18" s="27" t="s">
        <v>10</v>
      </c>
      <c r="C18" s="28"/>
      <c r="D18" s="33"/>
      <c r="E18" s="32"/>
      <c r="F18" s="30">
        <f>F17</f>
        <v>438.75</v>
      </c>
      <c r="G18" s="34"/>
      <c r="H18" s="32"/>
      <c r="I18" s="30">
        <f>I17</f>
        <v>780.19799999999998</v>
      </c>
      <c r="J18" s="32"/>
      <c r="K18" s="30"/>
      <c r="L18" s="35">
        <f>L17</f>
        <v>341.44799999999998</v>
      </c>
      <c r="M18" s="36"/>
      <c r="N18" s="29"/>
      <c r="O18" s="31"/>
      <c r="P18" s="37"/>
      <c r="Q18" s="37"/>
      <c r="R18" s="37"/>
      <c r="S18" s="37"/>
      <c r="T18" s="37"/>
      <c r="U18" s="37"/>
      <c r="V18" s="37"/>
      <c r="W18" s="37"/>
    </row>
    <row r="19" spans="1:23" s="38" customFormat="1" ht="19.5" customHeight="1">
      <c r="A19" s="102" t="s">
        <v>34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37"/>
      <c r="Q19" s="37"/>
      <c r="R19" s="37"/>
      <c r="S19" s="37"/>
      <c r="T19" s="37"/>
      <c r="U19" s="37"/>
      <c r="V19" s="37"/>
      <c r="W19" s="37"/>
    </row>
    <row r="20" spans="1:23" s="38" customFormat="1" ht="29.25" customHeight="1">
      <c r="A20" s="72">
        <v>5</v>
      </c>
      <c r="B20" s="62" t="s">
        <v>35</v>
      </c>
      <c r="C20" s="67" t="s">
        <v>21</v>
      </c>
      <c r="D20" s="73"/>
      <c r="E20" s="74"/>
      <c r="F20" s="70"/>
      <c r="G20" s="63">
        <f t="shared" ref="G20" si="7">I20/H20</f>
        <v>1938.7170000000001</v>
      </c>
      <c r="H20" s="69">
        <v>1</v>
      </c>
      <c r="I20" s="71">
        <v>1938.7170000000001</v>
      </c>
      <c r="J20" s="22">
        <f t="shared" ref="J20" si="8">G20-D20</f>
        <v>1938.7170000000001</v>
      </c>
      <c r="K20" s="23">
        <f t="shared" ref="K20" si="9">H20-E20</f>
        <v>1</v>
      </c>
      <c r="L20" s="24">
        <f t="shared" ref="L20" si="10">I20-F20</f>
        <v>1938.7170000000001</v>
      </c>
      <c r="M20" s="57">
        <v>0</v>
      </c>
      <c r="N20" s="86" t="s">
        <v>33</v>
      </c>
      <c r="O20" s="45"/>
      <c r="P20" s="37"/>
      <c r="Q20" s="37"/>
      <c r="R20" s="37"/>
      <c r="S20" s="37"/>
      <c r="T20" s="37"/>
      <c r="U20" s="37"/>
      <c r="V20" s="37"/>
      <c r="W20" s="37"/>
    </row>
    <row r="21" spans="1:23" s="38" customFormat="1" ht="19.5">
      <c r="A21" s="26"/>
      <c r="B21" s="27" t="s">
        <v>10</v>
      </c>
      <c r="C21" s="28"/>
      <c r="D21" s="33"/>
      <c r="E21" s="32"/>
      <c r="F21" s="34">
        <v>0</v>
      </c>
      <c r="G21" s="34"/>
      <c r="H21" s="32"/>
      <c r="I21" s="30">
        <f>SUM(I20:I20)</f>
        <v>1938.7170000000001</v>
      </c>
      <c r="J21" s="32"/>
      <c r="K21" s="30"/>
      <c r="L21" s="35">
        <f>L20</f>
        <v>1938.7170000000001</v>
      </c>
      <c r="M21" s="36"/>
      <c r="N21" s="29"/>
      <c r="O21" s="31"/>
      <c r="P21" s="37"/>
      <c r="Q21" s="37"/>
      <c r="R21" s="37"/>
      <c r="S21" s="37"/>
      <c r="T21" s="37"/>
      <c r="U21" s="37"/>
      <c r="V21" s="37"/>
      <c r="W21" s="37"/>
    </row>
    <row r="22" spans="1:23" s="40" customFormat="1" ht="19.5" customHeight="1">
      <c r="A22" s="97" t="s">
        <v>11</v>
      </c>
      <c r="B22" s="97"/>
      <c r="C22" s="97"/>
      <c r="D22" s="97"/>
      <c r="E22" s="97"/>
      <c r="F22" s="77">
        <f>F21+F18+F15</f>
        <v>438.75</v>
      </c>
      <c r="G22" s="41"/>
      <c r="H22" s="41"/>
      <c r="I22" s="78">
        <f>I21+I18+I15</f>
        <v>7196.75</v>
      </c>
      <c r="J22" s="78"/>
      <c r="K22" s="78"/>
      <c r="L22" s="78">
        <f>L21+L18+L15</f>
        <v>6758</v>
      </c>
      <c r="M22" s="41"/>
      <c r="N22" s="41"/>
      <c r="O22" s="41"/>
      <c r="P22" s="39"/>
      <c r="Q22" s="39"/>
      <c r="R22" s="39"/>
      <c r="S22" s="39"/>
      <c r="T22" s="39"/>
      <c r="U22" s="39"/>
      <c r="V22" s="39"/>
      <c r="W22" s="39"/>
    </row>
    <row r="23" spans="1:23" s="43" customFormat="1" ht="28.5" customHeight="1">
      <c r="A23" s="98" t="s">
        <v>12</v>
      </c>
      <c r="B23" s="99"/>
      <c r="C23" s="99"/>
      <c r="D23" s="99"/>
      <c r="E23" s="100"/>
      <c r="F23" s="75">
        <f>F22</f>
        <v>438.75</v>
      </c>
      <c r="G23" s="75"/>
      <c r="H23" s="75"/>
      <c r="I23" s="75">
        <f>I22</f>
        <v>7196.75</v>
      </c>
      <c r="J23" s="76"/>
      <c r="K23" s="76"/>
      <c r="L23" s="76">
        <f>L22</f>
        <v>6758</v>
      </c>
      <c r="M23" s="41"/>
      <c r="N23" s="41"/>
      <c r="O23" s="41"/>
      <c r="P23" s="42"/>
      <c r="Q23" s="42"/>
      <c r="R23" s="42"/>
      <c r="S23" s="42"/>
      <c r="T23" s="42"/>
      <c r="U23" s="42"/>
      <c r="V23" s="42"/>
      <c r="W23" s="42"/>
    </row>
    <row r="24" spans="1:23" ht="18.75">
      <c r="A24" s="101" t="s">
        <v>13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23" ht="18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</row>
    <row r="26" spans="1:23" ht="145.5" customHeight="1">
      <c r="A26" s="14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14"/>
      <c r="N26" s="14"/>
      <c r="O26" s="15"/>
    </row>
    <row r="27" spans="1:23" ht="20.25">
      <c r="A27" s="14"/>
      <c r="B27" s="80" t="s">
        <v>14</v>
      </c>
      <c r="C27" s="79"/>
      <c r="D27" s="79"/>
      <c r="E27" s="79"/>
      <c r="F27" s="79"/>
      <c r="G27" s="79"/>
      <c r="H27" s="79"/>
      <c r="I27" s="79"/>
      <c r="J27" s="92" t="s">
        <v>36</v>
      </c>
      <c r="K27" s="93"/>
      <c r="L27" s="93"/>
      <c r="M27" s="16"/>
      <c r="N27" s="14"/>
      <c r="O27" s="15"/>
    </row>
    <row r="28" spans="1:23" ht="20.25">
      <c r="A28" s="14"/>
      <c r="B28" s="81" t="s">
        <v>15</v>
      </c>
      <c r="C28" s="79"/>
      <c r="D28" s="79"/>
      <c r="E28" s="79"/>
      <c r="F28" s="79"/>
      <c r="G28" s="79"/>
      <c r="H28" s="79"/>
      <c r="I28" s="79"/>
      <c r="J28" s="82"/>
      <c r="K28" s="82" t="s">
        <v>16</v>
      </c>
      <c r="L28" s="82"/>
      <c r="M28" s="16"/>
      <c r="N28" s="15"/>
      <c r="O28" s="17"/>
      <c r="W28" s="1"/>
    </row>
    <row r="29" spans="1:23" ht="20.25">
      <c r="A29" s="14"/>
      <c r="B29" s="81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14"/>
      <c r="N29" s="15"/>
      <c r="O29" s="17"/>
      <c r="W29" s="1"/>
    </row>
    <row r="30" spans="1:23" ht="20.25">
      <c r="A30" s="14"/>
      <c r="B30" s="83" t="s">
        <v>37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14"/>
      <c r="N30" s="14"/>
      <c r="O30" s="15"/>
    </row>
    <row r="31" spans="1:23" ht="20.25">
      <c r="A31" s="14"/>
      <c r="B31" s="84" t="s">
        <v>17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14"/>
      <c r="N31" s="14"/>
      <c r="O31" s="15"/>
    </row>
    <row r="32" spans="1:23" ht="18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0"/>
    </row>
    <row r="33" spans="1:1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1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1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</sheetData>
  <sheetProtection insertRows="0" deleteRows="0"/>
  <mergeCells count="28">
    <mergeCell ref="A16:O16"/>
    <mergeCell ref="A1:O1"/>
    <mergeCell ref="N2:N5"/>
    <mergeCell ref="C2:C5"/>
    <mergeCell ref="E3:E5"/>
    <mergeCell ref="M2:M5"/>
    <mergeCell ref="L3:L5"/>
    <mergeCell ref="D2:F2"/>
    <mergeCell ref="H3:H5"/>
    <mergeCell ref="G3:G5"/>
    <mergeCell ref="J3:J5"/>
    <mergeCell ref="G2:I2"/>
    <mergeCell ref="J2:L2"/>
    <mergeCell ref="O2:O5"/>
    <mergeCell ref="B2:B5"/>
    <mergeCell ref="F3:F5"/>
    <mergeCell ref="J27:L27"/>
    <mergeCell ref="A7:O7"/>
    <mergeCell ref="A22:E22"/>
    <mergeCell ref="A23:E23"/>
    <mergeCell ref="A24:O24"/>
    <mergeCell ref="A8:O8"/>
    <mergeCell ref="A19:O19"/>
    <mergeCell ref="I3:I5"/>
    <mergeCell ref="K3:K5"/>
    <mergeCell ref="A2:A5"/>
    <mergeCell ref="N10:N14"/>
    <mergeCell ref="D3:D5"/>
  </mergeCells>
  <phoneticPr fontId="41" type="noConversion"/>
  <printOptions horizontalCentered="1"/>
  <pageMargins left="0.19685039370078741" right="0.19685039370078741" top="0.35433070866141736" bottom="0.53" header="0.15748031496062992" footer="0.19685039370078741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3 Зміни до ІР 2016</vt:lpstr>
      <vt:lpstr>'Дод 3 Зміни до ІР 2016'!Область_печати</vt:lpstr>
    </vt:vector>
  </TitlesOfParts>
  <Company>AES ROE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Olexandr.Kovtonuk</dc:creator>
  <cp:lastModifiedBy>Mykola.Pavliv</cp:lastModifiedBy>
  <cp:lastPrinted>2016-05-04T07:55:35Z</cp:lastPrinted>
  <dcterms:created xsi:type="dcterms:W3CDTF">2013-10-14T12:27:25Z</dcterms:created>
  <dcterms:modified xsi:type="dcterms:W3CDTF">2016-05-05T08:41:48Z</dcterms:modified>
</cp:coreProperties>
</file>