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85" windowWidth="9060" windowHeight="4065" tabRatio="951" firstSheet="4" activeTab="11"/>
  </bookViews>
  <sheets>
    <sheet name="5. Загальний опис робіт" sheetId="1" r:id="rId1"/>
    <sheet name="5.І. Електричні мережі" sheetId="2" r:id="rId2"/>
    <sheet name="5.І.І. Обсяги робіт" sheetId="3" r:id="rId3"/>
    <sheet name="5.II. Зниження понаднорматива" sheetId="4" r:id="rId4"/>
    <sheet name="5.III. АСДТК" sheetId="5" r:id="rId5"/>
    <sheet name="5.ІІІ.1 АСДТК" sheetId="6" r:id="rId6"/>
    <sheet name="5.ІV. Інформаційні технології" sheetId="7" r:id="rId7"/>
    <sheet name="5.V. Зв'язок" sheetId="8" r:id="rId8"/>
    <sheet name="5.V.1 Звязок" sheetId="9" r:id="rId9"/>
    <sheet name="5.VI. Транс" sheetId="10" r:id="rId10"/>
    <sheet name="5.VIІ. Інше" sheetId="11" r:id="rId11"/>
    <sheet name="6. Проведення закупівлі  (3)" sheetId="12" r:id="rId12"/>
  </sheets>
  <definedNames>
    <definedName name="_xlnm.Print_Area" localSheetId="3">'5.II. Зниження понаднорматива'!$A$1:$V$33</definedName>
    <definedName name="_xlnm.Print_Area" localSheetId="4">'5.III. АСДТК'!$A$1:$T$49</definedName>
    <definedName name="_xlnm.Print_Area" localSheetId="7">'5.V. Зв''язок'!$A$1:$N$17</definedName>
    <definedName name="_xlnm.Print_Area" localSheetId="9">'5.VI. Транс'!$A$1:$M$16</definedName>
    <definedName name="_xlnm.Print_Area" localSheetId="10">'5.VIІ. Інше'!$A$1:$M$41</definedName>
    <definedName name="_xlnm.Print_Area" localSheetId="1">'5.І. Електричні мережі'!$A$1:$P$37</definedName>
    <definedName name="_xlnm.Print_Area" localSheetId="2">'5.І.І. Обсяги робіт'!$A$1:$O$194</definedName>
    <definedName name="_xlnm.Print_Area" localSheetId="6">'5.ІV. Інформаційні технології'!$A$1:$L$42</definedName>
    <definedName name="_xlnm.Print_Area" localSheetId="11">'6. Проведення закупівлі  (3)'!$A$1:$S$242</definedName>
  </definedNames>
  <calcPr fullCalcOnLoad="1"/>
</workbook>
</file>

<file path=xl/comments12.xml><?xml version="1.0" encoding="utf-8"?>
<comments xmlns="http://schemas.openxmlformats.org/spreadsheetml/2006/main">
  <authors>
    <author>Olexandr.Lukyanuk</author>
  </authors>
  <commentList>
    <comment ref="B208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4 шт на 343.8 тис</t>
        </r>
      </text>
    </comment>
    <comment ref="B209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4 шт на 343.8 тис</t>
        </r>
      </text>
    </comment>
    <comment ref="B211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1шт на 136.35 тис</t>
        </r>
      </text>
    </comment>
  </commentList>
</comments>
</file>

<file path=xl/sharedStrings.xml><?xml version="1.0" encoding="utf-8"?>
<sst xmlns="http://schemas.openxmlformats.org/spreadsheetml/2006/main" count="1899" uniqueCount="928">
  <si>
    <t>4.1</t>
  </si>
  <si>
    <t>4.1.1</t>
  </si>
  <si>
    <t>4.2</t>
  </si>
  <si>
    <t>4.2.1</t>
  </si>
  <si>
    <t>5.1</t>
  </si>
  <si>
    <t>5.1.1</t>
  </si>
  <si>
    <t>5.2</t>
  </si>
  <si>
    <t>5.2.1</t>
  </si>
  <si>
    <t>6.1</t>
  </si>
  <si>
    <t>6.1.1</t>
  </si>
  <si>
    <t>6.2.1</t>
  </si>
  <si>
    <t>6.2</t>
  </si>
  <si>
    <t>7.1</t>
  </si>
  <si>
    <t>7.1.1</t>
  </si>
  <si>
    <t>7.2</t>
  </si>
  <si>
    <t>7.2.1</t>
  </si>
  <si>
    <t>8.1</t>
  </si>
  <si>
    <t>8.1.1</t>
  </si>
  <si>
    <t>8.2</t>
  </si>
  <si>
    <t>8.2.1</t>
  </si>
  <si>
    <t>9.1</t>
  </si>
  <si>
    <t>9.2</t>
  </si>
  <si>
    <t>9.2.1</t>
  </si>
  <si>
    <t>9.3</t>
  </si>
  <si>
    <t>10.1</t>
  </si>
  <si>
    <t>10.1.1</t>
  </si>
  <si>
    <t>10.2</t>
  </si>
  <si>
    <t>10.2.1</t>
  </si>
  <si>
    <t>10.3</t>
  </si>
  <si>
    <t>реконструкція без улаштування розвантажувальних ТП</t>
  </si>
  <si>
    <t>реконструкція з улаштуванням розвантажувальних ТП</t>
  </si>
  <si>
    <t>будівництво ПЛ-0,4 кВ самоутримним ізольованим проводом</t>
  </si>
  <si>
    <t>реконструкція ПЛ-0,4 кВ самоутримним ізольованим проводом</t>
  </si>
  <si>
    <r>
      <t xml:space="preserve">    "04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"січня 2013 року</t>
    </r>
  </si>
  <si>
    <r>
      <t xml:space="preserve">    "</t>
    </r>
    <r>
      <rPr>
        <u val="single"/>
        <sz val="11"/>
        <rFont val="Times New Roman"/>
        <family val="1"/>
      </rPr>
      <t xml:space="preserve"> 04 </t>
    </r>
    <r>
      <rPr>
        <sz val="11"/>
        <rFont val="Times New Roman"/>
        <family val="1"/>
      </rPr>
      <t>"січня 2013року</t>
    </r>
  </si>
  <si>
    <r>
      <t>"04" січня 20</t>
    </r>
    <r>
      <rPr>
        <u val="single"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 року</t>
    </r>
  </si>
  <si>
    <t>Ст 38</t>
  </si>
  <si>
    <t>Ст 39</t>
  </si>
  <si>
    <t>Ст 41</t>
  </si>
  <si>
    <t>Ст 42</t>
  </si>
  <si>
    <t>Ст 54</t>
  </si>
  <si>
    <t>Ст 44</t>
  </si>
  <si>
    <t>Ст 46</t>
  </si>
  <si>
    <t>Ст 47</t>
  </si>
  <si>
    <t>Ст 48</t>
  </si>
  <si>
    <t>Ст 49</t>
  </si>
  <si>
    <t>Ст 51</t>
  </si>
  <si>
    <t>Ст 52</t>
  </si>
  <si>
    <t>Ст 77</t>
  </si>
  <si>
    <t>Ст 81</t>
  </si>
  <si>
    <t>Гощанська дільниця</t>
  </si>
  <si>
    <t>Рівне міська дільниця</t>
  </si>
  <si>
    <t>ПЛІ-0,4 кВ від ТП-218 м.Рівне</t>
  </si>
  <si>
    <t>ПЛІ-0,4 кВ від ТП-102 м.Рівне</t>
  </si>
  <si>
    <t>с.Розваж від ТП-174 (розвантажувальної ТП-100 кВА)</t>
  </si>
  <si>
    <t>м. Сарни від ТП-54 (розвантажувальної ТП-100 кВА)</t>
  </si>
  <si>
    <t>с.Опарипси від ТП-1 (розвантажувальної ТП-160 кВА)</t>
  </si>
  <si>
    <t>Упровадження та розвиток локальних обчислювалних мереж (у тому числі СКС)</t>
  </si>
  <si>
    <t>Красінський І.В.</t>
  </si>
  <si>
    <t>Економічний ефект (зниження ТВЕ)</t>
  </si>
  <si>
    <t>І.2</t>
  </si>
  <si>
    <t xml:space="preserve">Заміна вимірювальних трансформаторів </t>
  </si>
  <si>
    <t>ТС 0,4 кВ</t>
  </si>
  <si>
    <t>ТС, ТН 6(10)-150 кВ</t>
  </si>
  <si>
    <t>І.1</t>
  </si>
  <si>
    <t xml:space="preserve">  впровадження  комерційного обліку 
  електроенергії 
</t>
  </si>
  <si>
    <t xml:space="preserve">ПЛІ-0,4кВ від ТП-204 с.Олександрія     </t>
  </si>
  <si>
    <t>Володимирецька дільниця</t>
  </si>
  <si>
    <t xml:space="preserve"> ПЛІ-0.4кВ  від ТП-450 с. Більська Воля </t>
  </si>
  <si>
    <t>Зарічненська дільниця</t>
  </si>
  <si>
    <t>Дубровицька дільниця</t>
  </si>
  <si>
    <r>
      <t xml:space="preserve">Всього на 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- 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 xml:space="preserve"> рр. (з ПДВ)</t>
    </r>
  </si>
  <si>
    <t>5.І.І. Обсяги будівництва, реконструкції та модернізації об'єктів електричних мереж
на 2013 рік</t>
  </si>
  <si>
    <r>
      <t xml:space="preserve">Всього на </t>
    </r>
    <r>
      <rPr>
        <u val="single"/>
        <sz val="10"/>
        <rFont val="Arial Cyr"/>
        <family val="0"/>
      </rPr>
      <t>2013</t>
    </r>
    <r>
      <rPr>
        <sz val="10"/>
        <rFont val="Arial Cyr"/>
        <family val="0"/>
      </rPr>
      <t xml:space="preserve"> - 
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 xml:space="preserve"> рр. (з ПДВ)</t>
    </r>
  </si>
  <si>
    <r>
      <t xml:space="preserve">Всього на </t>
    </r>
    <r>
      <rPr>
        <u val="single"/>
        <sz val="10"/>
        <rFont val="Arial"/>
        <family val="2"/>
      </rPr>
      <t>2013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2017</t>
    </r>
    <r>
      <rPr>
        <sz val="10"/>
        <rFont val="Arial"/>
        <family val="2"/>
      </rPr>
      <t xml:space="preserve"> рр. (з ПДВ)</t>
    </r>
  </si>
  <si>
    <t>Х</t>
  </si>
  <si>
    <t>4.2.2.22</t>
  </si>
  <si>
    <t>4.2.2.25</t>
  </si>
  <si>
    <t xml:space="preserve">КЛ-10кВ (АСБл3х240) при реконструкції ПЛ-10 кВ  Пст 35\10 "Бочаниця" </t>
  </si>
  <si>
    <t>КЛ-10 кВ(ААБл 3х70) при реконструкції ПЛІ-0,4 кВ від ТП-30 м.Дубно</t>
  </si>
  <si>
    <t xml:space="preserve">Заміна існуючої ПЛ-0,4 на ПЛІ-0,4 з виносом ПЛ-10 кВ (0,007 км) та  існуючої КТП -170 (160 Ква) з території школи в с.Сіянці </t>
  </si>
  <si>
    <t>КЛ -10кВ Винос ПЛ-10 кВ з території школи в с.Клевань</t>
  </si>
  <si>
    <t>І.1.1</t>
  </si>
  <si>
    <t>І.1.2</t>
  </si>
  <si>
    <t>І.1.3</t>
  </si>
  <si>
    <t>III.1</t>
  </si>
  <si>
    <t>III.1.1</t>
  </si>
  <si>
    <t>III.1.2</t>
  </si>
  <si>
    <t>III.1.3</t>
  </si>
  <si>
    <t>III.1.4</t>
  </si>
  <si>
    <t>III.2</t>
  </si>
  <si>
    <t>ІV.1</t>
  </si>
  <si>
    <t>ІV.1.1</t>
  </si>
  <si>
    <t>ІV.1.2</t>
  </si>
  <si>
    <t>ІV.1.3</t>
  </si>
  <si>
    <t>ІV.1.4</t>
  </si>
  <si>
    <t>ІV.2</t>
  </si>
  <si>
    <t>ІV.2.1</t>
  </si>
  <si>
    <t>ІV.2.2</t>
  </si>
  <si>
    <t>ІV.2.3</t>
  </si>
  <si>
    <t>ІV.2.4</t>
  </si>
  <si>
    <t>ІV.2.5</t>
  </si>
  <si>
    <t>ІV.3</t>
  </si>
  <si>
    <t>ІV.3.1</t>
  </si>
  <si>
    <t>ІV.3.2</t>
  </si>
  <si>
    <t>ІV.4</t>
  </si>
  <si>
    <t>ІV.5</t>
  </si>
  <si>
    <t>ІІ.1.5</t>
  </si>
  <si>
    <t>ВАФ (вольтамперфазометр)</t>
  </si>
  <si>
    <t>Трансформатори струму 0,4-10 кВ</t>
  </si>
  <si>
    <t>Трансформатори струму 10 кВ</t>
  </si>
  <si>
    <t xml:space="preserve">Компресор поршневий 3-и фазний СБИ/С-100.АВ 510 з фарбопультом продуктивністю 400 л/хв </t>
  </si>
  <si>
    <t xml:space="preserve">Комплект виміру струму к з і опору петлі "Ф-О" Е  115 Ш (7м) </t>
  </si>
  <si>
    <t>РП - 23</t>
  </si>
  <si>
    <t>6. 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2013 рік</t>
  </si>
  <si>
    <t>Бензопила STIL MS-341</t>
  </si>
  <si>
    <t>Бензогенератор із зварювальним трансформатором WAGN 220 DCHSB HONDA</t>
  </si>
  <si>
    <t>Мотокоса ОLЕO-MAC 753 Т</t>
  </si>
  <si>
    <t>Вимірювач опору ізоляції МІС-5000 або Е6-24</t>
  </si>
  <si>
    <t>Прилад для виміру опору заземляючих пристроїв MRU-105</t>
  </si>
  <si>
    <t xml:space="preserve">Комплект виміру струму к з і опору петлі "Ф-О" Е  115 М </t>
  </si>
  <si>
    <t>міст змінного струму високовольтний автоматичний СА-7100\3 або ІПІ-10</t>
  </si>
  <si>
    <t>І квартал</t>
  </si>
  <si>
    <t>ІІ квартал</t>
  </si>
  <si>
    <t>ІІІ квартал</t>
  </si>
  <si>
    <t>Одиниця виміру</t>
  </si>
  <si>
    <t>Джерело фінансування</t>
  </si>
  <si>
    <t>110 кВ</t>
  </si>
  <si>
    <t>км</t>
  </si>
  <si>
    <t>Інше</t>
  </si>
  <si>
    <t>Складові цільової програми</t>
  </si>
  <si>
    <t>Сторінка №</t>
  </si>
  <si>
    <t>Детальне обґрунтування, розрахунок вартості та економічної ефективності</t>
  </si>
  <si>
    <r>
      <t xml:space="preserve">Вартість проекту по заміні секційного масляного вимикача ВМТ 110 на елегазовий </t>
    </r>
    <r>
      <rPr>
        <b/>
        <i/>
        <sz val="12"/>
        <rFont val="Arial"/>
        <family val="2"/>
      </rPr>
      <t xml:space="preserve">ПС 110кВ "Сновидовичі" </t>
    </r>
  </si>
  <si>
    <r>
      <t xml:space="preserve"> - // -   </t>
    </r>
    <r>
      <rPr>
        <i/>
        <sz val="12"/>
        <rFont val="Arial Cyr"/>
        <family val="0"/>
      </rPr>
      <t>- Перспективний план розвитку мереж ПАТ "АЕС Рівнеобленерго" та шляхи його реалізації</t>
    </r>
  </si>
  <si>
    <t>Будівництво нових ЛЕП (КЛ, ПЛ), усього, з них:</t>
  </si>
  <si>
    <t>Реконструкція ЛЕП (КЛ, ПЛ), усього,
з них:</t>
  </si>
  <si>
    <t>Реконструкція ПС, ТП та РП, усього,
з них:</t>
  </si>
  <si>
    <t>Модернізація ПС, ТП та РП, усього,
з них:</t>
  </si>
  <si>
    <t>Найменування енергооб'єкта, його місцезнаходження та потужність</t>
  </si>
  <si>
    <t>ПЛ-110 (150) кВ, усього</t>
  </si>
  <si>
    <t>будівництво, усього</t>
  </si>
  <si>
    <t>реконструкція, усього</t>
  </si>
  <si>
    <t>ПЛ-35 кВ, усього</t>
  </si>
  <si>
    <t>ПЛ-6 (10) кВ, усього</t>
  </si>
  <si>
    <t>ПЛ-0,4 кВ, усього</t>
  </si>
  <si>
    <t>КЛ-110 кВ, усього</t>
  </si>
  <si>
    <t>КЛ-35 кВ, усього</t>
  </si>
  <si>
    <t>Всього по розділу III</t>
  </si>
  <si>
    <t>Всього по розділу IV:</t>
  </si>
  <si>
    <t>Всього по розділу V:</t>
  </si>
  <si>
    <t>Всього по розділу VІ:</t>
  </si>
  <si>
    <t>с.Мочулище ТП-421 перенесення існуючої ТП</t>
  </si>
  <si>
    <t>с.Мочулище ТП-425 перенесення існуючої ТП</t>
  </si>
  <si>
    <t>III.1.5</t>
  </si>
  <si>
    <t>III.1.6</t>
  </si>
  <si>
    <t>Побудова телемеханіки Рівненська міська дільниця з модемами та монтажним комплектом на 18 ПС.</t>
  </si>
  <si>
    <t>Проект по впровадженню обласної задачі, верхній рівень</t>
  </si>
  <si>
    <t>Радивилівська дільниця ( 8ПС )</t>
  </si>
  <si>
    <t>Дубенська дільниця (10ПС)</t>
  </si>
  <si>
    <t>Проект по реалізації активного щита</t>
  </si>
  <si>
    <t>Рівненська міська  дільниця ( 18 ПС )</t>
  </si>
  <si>
    <t>Багатофункціональний пристрій А4 кольоровий</t>
  </si>
  <si>
    <t>ІV.1.1.4</t>
  </si>
  <si>
    <t>ІV.1.1.5</t>
  </si>
  <si>
    <t>ІV.1.1.6</t>
  </si>
  <si>
    <t>ІV.1.1.7</t>
  </si>
  <si>
    <t>Багатофункціональний пристрій для друку в БЦ</t>
  </si>
  <si>
    <t>Закупівля нового мережевого обладнання</t>
  </si>
  <si>
    <t xml:space="preserve">ПЛI-0,4 кВ від ТП-501 с. Бутейки </t>
  </si>
  <si>
    <t>КЛ-10кВ в м.Березно  ЗТП-310 - ЗТП-245</t>
  </si>
  <si>
    <t>КЛ-10кВ ТП-60 - ТП-114 в м.Дубно</t>
  </si>
  <si>
    <t>7.1.14</t>
  </si>
  <si>
    <t>7.1.15</t>
  </si>
  <si>
    <t>8.1.2</t>
  </si>
  <si>
    <t>8.1.3</t>
  </si>
  <si>
    <t>Заміна приладів обліку власними силами:</t>
  </si>
  <si>
    <t xml:space="preserve">Витрати на виніс 1-фазних лічильників власними силами на фасад будинків </t>
  </si>
  <si>
    <t>Витрати на виніс 3-фазних лічильників власними силами на фасад будинків</t>
  </si>
  <si>
    <t>Автомобілі</t>
  </si>
  <si>
    <t>Ст 101</t>
  </si>
  <si>
    <t>Спецмеханізми</t>
  </si>
  <si>
    <t>БКМ-2М на базі ХТА-200</t>
  </si>
  <si>
    <t>ІЖ-2715</t>
  </si>
  <si>
    <t>ВАЗ-21214 Нива</t>
  </si>
  <si>
    <t>ВАЗ-2131 Нива Тайга</t>
  </si>
  <si>
    <t>УАЗ-3909 Фермер</t>
  </si>
  <si>
    <t>ГАЗ-33023(2705) Газель</t>
  </si>
  <si>
    <t>Електролабораторія</t>
  </si>
  <si>
    <t>Автовишка АП 18</t>
  </si>
  <si>
    <t xml:space="preserve">Витрати на виніс 3-фазних лічильників власними силами на фасад будинків </t>
  </si>
  <si>
    <t>Мотаж щитів в багатоповерхових будинках підрядним способом</t>
  </si>
  <si>
    <t>ІІ.1.4.3</t>
  </si>
  <si>
    <t>ІІ.1.4.4</t>
  </si>
  <si>
    <t>ІІ.1.4.5</t>
  </si>
  <si>
    <t>ІІ.1.4.6</t>
  </si>
  <si>
    <t>ІІ.1.4.7</t>
  </si>
  <si>
    <t>ІІ.1.4.8</t>
  </si>
  <si>
    <t>ВАФ (прилад для перевірки схем обліку)</t>
  </si>
  <si>
    <t>Зчитуючі головки для інтелектуальних лічильників з програмним забезпеченням</t>
  </si>
  <si>
    <t>ІІ.1.5.2</t>
  </si>
  <si>
    <t>ІІ.1.5.3</t>
  </si>
  <si>
    <t>ІІ.1.5.4</t>
  </si>
  <si>
    <t>Примітка</t>
  </si>
  <si>
    <t>Робочий проект на виконання робіт по заміні  акумуляторної  батареї (АБ) типу  СК- на свинцево-кислотну акумуляторну батарею з електролітом  в гелеподібному стані,  виготовлену за технологією «dryfit» на  ПС 110/35/10 кВ «Костопіль»</t>
  </si>
  <si>
    <t>9.3.2</t>
  </si>
  <si>
    <t>9.3.3</t>
  </si>
  <si>
    <t>9.3.5</t>
  </si>
  <si>
    <t>50100.12</t>
  </si>
  <si>
    <t>17302.3.1</t>
  </si>
  <si>
    <t>22200.13.1</t>
  </si>
  <si>
    <t>37101.2.1</t>
  </si>
  <si>
    <t>33700.5.2</t>
  </si>
  <si>
    <t>31700.5.2</t>
  </si>
  <si>
    <t>20700.5</t>
  </si>
  <si>
    <t>30038452.0</t>
  </si>
  <si>
    <t>30038450.0</t>
  </si>
  <si>
    <t>30038453.0</t>
  </si>
  <si>
    <t>30038451.0</t>
  </si>
  <si>
    <t>133100.3</t>
  </si>
  <si>
    <t>158000.1</t>
  </si>
  <si>
    <t>Висоторіз STIL HT-101</t>
  </si>
  <si>
    <t>Реконструкція електроопалення заміною електрокотла 36 кВт для обігріву адміністративного приміщення Сарненської дільниці.</t>
  </si>
  <si>
    <t>Реконструкція електроопалення заміною електрокотла 60 кВт для обігріву адміністративного приміщення Дубенської дільниці.</t>
  </si>
  <si>
    <t>Ст 138</t>
  </si>
  <si>
    <t>Ст 139</t>
  </si>
  <si>
    <t>Проведення реконструкції (модернізація) сиcтеми зливу з трансформаторів, відстоювання та перекачування трансформаторного масла в Цеху РЕО с. Олександрія</t>
  </si>
  <si>
    <t>Бензопила SHTIL MS-341</t>
  </si>
  <si>
    <t>Реконструкція ПЛ-0,4 кВ самоутримним ізольованим проводом</t>
  </si>
  <si>
    <t>Корецька дільниця</t>
  </si>
  <si>
    <t>Березнівська дільниця</t>
  </si>
  <si>
    <t>Здолбунівська дільниця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</si>
  <si>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</si>
  <si>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</si>
  <si>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</si>
  <si>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 xml:space="preserve">Фактичне фінансування реалізації Проекту станом на початок базового періоду  </t>
  </si>
  <si>
    <t xml:space="preserve">Фінансування реалізації Проекту, перебдачене Інвестиційною програмою на базовий період  </t>
  </si>
  <si>
    <t xml:space="preserve">Фінансування, передбачене на реалізацію Проекту Інвестиційною програмою на прогнозний пеіод </t>
  </si>
  <si>
    <t>Сума коштів, необхідна для завершення реалізації Проекту з розбивкою по роках</t>
  </si>
  <si>
    <t>тис.грн (з ПДВ)</t>
  </si>
  <si>
    <t xml:space="preserve">Керівник організації  </t>
  </si>
  <si>
    <t>_________________</t>
  </si>
  <si>
    <t>(або особа, яка його заміщує)</t>
  </si>
  <si>
    <t>(підпис)</t>
  </si>
  <si>
    <t>5.V.1. Етапи впровадження системи зв'язку і телекомунікацій</t>
  </si>
  <si>
    <t xml:space="preserve">Фінансування реалізації Проекту, перебдачене Інвестиційною програмою  базового періоду  </t>
  </si>
  <si>
    <t>Упровадження та розвиток магістральних ліній зв'язку</t>
  </si>
  <si>
    <t>Упровадження та розвиток ліній зв'язку "останньої милі"</t>
  </si>
  <si>
    <t>Устновлення та заміна каналоутворюючого та комутаційного обладнання (у тому числі АТС)</t>
  </si>
  <si>
    <t>Кондиціонер 2,1 кВт в абонентський відділ Млинівської дільниці</t>
  </si>
  <si>
    <t>ПЛІ-0,4 кВ від ТП-189 с. Крута Слобода</t>
  </si>
  <si>
    <t>Радивилівська дільниця</t>
  </si>
  <si>
    <t>Костопільська дільниця</t>
  </si>
  <si>
    <t>ПЛІ-0,4 кВ від ТП-38 м. Костопіль</t>
  </si>
  <si>
    <t>Острозька дільниця</t>
  </si>
  <si>
    <t xml:space="preserve">Винос ПЛ-10 кВ з території школи в с.Білашів </t>
  </si>
  <si>
    <t>Встановлення розвантажувальних ТП:</t>
  </si>
  <si>
    <t>Кондиціонер 15 кВт в диспетчерську Костопільської дільниці</t>
  </si>
  <si>
    <t>Кондиціонер 27 кВт в диспетчерську Дубенської дільниці</t>
  </si>
  <si>
    <t>Кондиціонер 10 кВт в актовий зал центрального офісу</t>
  </si>
  <si>
    <t>Кондиціонер 2,1 кВт в абонентський відділ Дубровицької дільниці</t>
  </si>
  <si>
    <t>Висоторіз SHTIL HT-101</t>
  </si>
  <si>
    <t>Пункти комерційного обліку 10 кВ</t>
  </si>
  <si>
    <t>Обладнання пункту комерційного обліку ПКУ-10/50</t>
  </si>
  <si>
    <t>9.3.1</t>
  </si>
  <si>
    <t>Дод 20</t>
  </si>
  <si>
    <t>Ст 109</t>
  </si>
  <si>
    <t>Ст 122</t>
  </si>
  <si>
    <t>Ст 124</t>
  </si>
  <si>
    <t>Ст 125</t>
  </si>
  <si>
    <t xml:space="preserve">  впровадження обліку електроенергії на    межі структурних підрозділів (РЕМ, філій)</t>
  </si>
  <si>
    <t>впровадження обліку споживання електроенергії населенням, у т.ч.:</t>
  </si>
  <si>
    <t>сільським</t>
  </si>
  <si>
    <t>міським</t>
  </si>
  <si>
    <t>ІІ.1</t>
  </si>
  <si>
    <t>ІІ.2</t>
  </si>
  <si>
    <t>ІІ.1.2</t>
  </si>
  <si>
    <t>ІІ.1.1</t>
  </si>
  <si>
    <t>ІІ.1.4</t>
  </si>
  <si>
    <t>зниження ТВЕ</t>
  </si>
  <si>
    <t xml:space="preserve">Економічний ефект </t>
  </si>
  <si>
    <t>V.1.1</t>
  </si>
  <si>
    <t>V.1.2</t>
  </si>
  <si>
    <t>V.1.3</t>
  </si>
  <si>
    <t>V.1.4</t>
  </si>
  <si>
    <t>Модернізація існуючих та закупівля нових засобів комп'ютеризації, у т.ч.: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</si>
  <si>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</si>
  <si>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</si>
  <si>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</si>
  <si>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інші засоби комп'ютеризації</t>
  </si>
  <si>
    <t>Закупівля програмного забезпечення, у т.ч.:</t>
  </si>
  <si>
    <t>Windows 98 (95) ОЕМ</t>
  </si>
  <si>
    <t>Windows 2000/ХР ОЕМ</t>
  </si>
  <si>
    <t>Windows 2000 server</t>
  </si>
  <si>
    <t>Windows NT 4.0 server</t>
  </si>
  <si>
    <t>інше програмне забезпечення</t>
  </si>
  <si>
    <t>3.2.2.1</t>
  </si>
  <si>
    <t>Інвентарний номер енергооб'єкта</t>
  </si>
  <si>
    <t>реконструкція ПЛ-0,4 кВ неізольованим проводом</t>
  </si>
  <si>
    <t>будівництво ПЛ-0,4 кВ неізольованим проводом</t>
  </si>
  <si>
    <t>5.III. Впровадження та розвиток АСДТК</t>
  </si>
  <si>
    <t>5.ІV. Впровадження та розвиток інформаційних технологій</t>
  </si>
  <si>
    <t>придбання стендів повірки, зразкових лічильників, повірочних лабораторій тощо</t>
  </si>
  <si>
    <t>ІІ.1.5.1</t>
  </si>
  <si>
    <t>ІІ.1.4.1</t>
  </si>
  <si>
    <t>35 кВ</t>
  </si>
  <si>
    <t>6,9</t>
  </si>
  <si>
    <t xml:space="preserve"> - // - </t>
  </si>
  <si>
    <t>Ст 133</t>
  </si>
  <si>
    <t>3.1.1</t>
  </si>
  <si>
    <t xml:space="preserve">Винос ПЛ-10 кВ з території школи в с.Сіянці </t>
  </si>
  <si>
    <t xml:space="preserve">ПЛ-10 кВ  Пст 35\10 "Бочаниця"  </t>
  </si>
  <si>
    <t>ПЛ-10 кВ с. Більська Воля від ТП-450 (розвант. ТП)</t>
  </si>
  <si>
    <t>ПЛ-10 кВ с. Мочулище від ТП-425 (розвант. ТП)</t>
  </si>
  <si>
    <t>ПЛІ-10 кВ м.Дубно від ТП-30 (розвант. ТП)</t>
  </si>
  <si>
    <t>3.1.2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</si>
  <si>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</si>
  <si>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</si>
  <si>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</si>
  <si>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</si>
  <si>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</si>
  <si>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</si>
  <si>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</si>
  <si>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</si>
  <si>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</si>
  <si>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3.2.2.12</t>
  </si>
  <si>
    <t>3.2.2.13</t>
  </si>
  <si>
    <t>3.2.2.14</t>
  </si>
  <si>
    <t>3.2.2.15</t>
  </si>
  <si>
    <t>3.2.2.16</t>
  </si>
  <si>
    <t>3.2.2.17</t>
  </si>
  <si>
    <t>3702.2.1</t>
  </si>
  <si>
    <t>1200.11</t>
  </si>
  <si>
    <t>12402.3.2</t>
  </si>
  <si>
    <t>63300.7</t>
  </si>
  <si>
    <t>34900.7.1</t>
  </si>
  <si>
    <t>24002.1.1</t>
  </si>
  <si>
    <t>32600.8.1</t>
  </si>
  <si>
    <t>16402.2.1</t>
  </si>
  <si>
    <t>46100.2.1</t>
  </si>
  <si>
    <t>0125800.2.1</t>
  </si>
  <si>
    <t>32502.2.1</t>
  </si>
  <si>
    <t>32600.4.1</t>
  </si>
  <si>
    <t>30041867.0</t>
  </si>
  <si>
    <t>191102.1.1</t>
  </si>
  <si>
    <t>53300.15.9</t>
  </si>
  <si>
    <t>184302.1.1</t>
  </si>
  <si>
    <t>5. Загальний опис робіт</t>
  </si>
  <si>
    <t>Цільові програми</t>
  </si>
  <si>
    <t>тис.грн 
(з ПДВ)</t>
  </si>
  <si>
    <t>І</t>
  </si>
  <si>
    <t>Будівництво, модернізація та реконструкція електричних мереж та обладнання, 
в тому числі:</t>
  </si>
  <si>
    <t>ІІ</t>
  </si>
  <si>
    <t>Заходи зі зниження та/або недопущення понаднормативних витрат електроенергії</t>
  </si>
  <si>
    <t>III</t>
  </si>
  <si>
    <t>Впровадження та розвиток АСДТК</t>
  </si>
  <si>
    <t>IV</t>
  </si>
  <si>
    <t>Впровадження та розвиток інформаційних технологій</t>
  </si>
  <si>
    <t>V</t>
  </si>
  <si>
    <t>Впровадження та розвиток систем зв'язку і телекомунікацій</t>
  </si>
  <si>
    <t>VI</t>
  </si>
  <si>
    <t>Модернізація та закупівля транспортних засобів</t>
  </si>
  <si>
    <t>VII</t>
  </si>
  <si>
    <t xml:space="preserve">Ст </t>
  </si>
  <si>
    <t xml:space="preserve">Ліцензії Microsoft </t>
  </si>
  <si>
    <t>Ліцензії Microsoftt</t>
  </si>
  <si>
    <t>3.1.3</t>
  </si>
  <si>
    <t>Ст 36</t>
  </si>
  <si>
    <t>Модернізація прикладного програмного забезпечення, у т.ч.:</t>
  </si>
  <si>
    <t>Інформаційна система управління виробництвом</t>
  </si>
  <si>
    <t>Системи зв'язку та телекомунікацій, у т.ч.:</t>
  </si>
  <si>
    <t>впровадження корпоративного зв'язку компанії</t>
  </si>
  <si>
    <t>цифрові АТС</t>
  </si>
  <si>
    <t>модернізація існуючих видів зв'язку (радіо, високочастотні, р/релейні і т.п)</t>
  </si>
  <si>
    <t>резервне електроживлення засобів зв'язку та телекомунікацій</t>
  </si>
  <si>
    <t>Придбання обладнання, що не вимагає монтажу</t>
  </si>
  <si>
    <t>кількість</t>
  </si>
  <si>
    <t>9.1.1</t>
  </si>
  <si>
    <t>амортизація</t>
  </si>
  <si>
    <t>інші доходи</t>
  </si>
  <si>
    <t>Дод 22</t>
  </si>
  <si>
    <t>Ст 132</t>
  </si>
  <si>
    <t>Дод 21</t>
  </si>
  <si>
    <t>Ст 129</t>
  </si>
  <si>
    <t>Ст 127</t>
  </si>
  <si>
    <t>Дод 19</t>
  </si>
  <si>
    <t>Ст 123</t>
  </si>
  <si>
    <t>Дод 18</t>
  </si>
  <si>
    <t>Ст 117</t>
  </si>
  <si>
    <t>Ст 118</t>
  </si>
  <si>
    <t>Ст 119</t>
  </si>
  <si>
    <t>Ст 120</t>
  </si>
  <si>
    <t>Дод 17</t>
  </si>
  <si>
    <t>Ст 113</t>
  </si>
  <si>
    <t>Ст 114</t>
  </si>
  <si>
    <t>Ст 115</t>
  </si>
  <si>
    <t>Ст 116</t>
  </si>
  <si>
    <t>Дод 15</t>
  </si>
  <si>
    <t>Ст 105</t>
  </si>
  <si>
    <t>Ст 104</t>
  </si>
  <si>
    <t>Дод 14</t>
  </si>
  <si>
    <t>Ст 102-103</t>
  </si>
  <si>
    <t>Дод 13</t>
  </si>
  <si>
    <t>Ст 100</t>
  </si>
  <si>
    <t>Дод 12</t>
  </si>
  <si>
    <t>Ст 97</t>
  </si>
  <si>
    <t>Ст 98</t>
  </si>
  <si>
    <t>Дод 11</t>
  </si>
  <si>
    <t>Ст 94</t>
  </si>
  <si>
    <t>Ст 95</t>
  </si>
  <si>
    <t>Дод 10</t>
  </si>
  <si>
    <t>Ст 93</t>
  </si>
  <si>
    <t>Ст 92</t>
  </si>
  <si>
    <t>Ст 91</t>
  </si>
  <si>
    <t>Ст 90</t>
  </si>
  <si>
    <t>Дод 9</t>
  </si>
  <si>
    <t>Ст 87</t>
  </si>
  <si>
    <t>Ст 85</t>
  </si>
  <si>
    <t>Ст 84</t>
  </si>
  <si>
    <t>Ст 83</t>
  </si>
  <si>
    <t>Дод 6</t>
  </si>
  <si>
    <t>Дод 5</t>
  </si>
  <si>
    <t>Ст 82</t>
  </si>
  <si>
    <t>Ст 80</t>
  </si>
  <si>
    <t>Ст 79</t>
  </si>
  <si>
    <t>Ст 78</t>
  </si>
  <si>
    <t>Дод 4</t>
  </si>
  <si>
    <t>Ст 74</t>
  </si>
  <si>
    <t>Ст 75</t>
  </si>
  <si>
    <t>Дод 3</t>
  </si>
  <si>
    <t>Ст 73</t>
  </si>
  <si>
    <t>Ст 72</t>
  </si>
  <si>
    <t>Ст 70</t>
  </si>
  <si>
    <t>Ст 71</t>
  </si>
  <si>
    <t>Ст 68</t>
  </si>
  <si>
    <t>Дод 2</t>
  </si>
  <si>
    <t>Ст 64</t>
  </si>
  <si>
    <t>Ст 63</t>
  </si>
  <si>
    <t>Ст 62</t>
  </si>
  <si>
    <t>Ст 61</t>
  </si>
  <si>
    <t>Ст 60</t>
  </si>
  <si>
    <t>КЛ-10 кВ м.Дубно від ТП-21 (розвант. ТП)</t>
  </si>
  <si>
    <t>ПЛ-10 кВ м.Бадівка від ТП-84 (розвант. ТП)</t>
  </si>
  <si>
    <t>7.1.16</t>
  </si>
  <si>
    <t>7.1.17</t>
  </si>
  <si>
    <t>11.1.3</t>
  </si>
  <si>
    <t>11.2.1</t>
  </si>
  <si>
    <t>11.2.4</t>
  </si>
  <si>
    <t>11.2.7</t>
  </si>
  <si>
    <t xml:space="preserve">Вартість відведених земельних ділянок на розвантажувальні ТП 10/0,4кВА на 2014 рік </t>
  </si>
  <si>
    <t>Вартість проектів на розвантажувальні ТП 10/0,4кВА на 2014 рік</t>
  </si>
  <si>
    <t xml:space="preserve">Вартість відведених земельних ділянок на ЕМ 0,4-10кВ на 2014 рік </t>
  </si>
  <si>
    <t>Вартість проектів ЕМ 0,4-10кВ на 2014 рік</t>
  </si>
  <si>
    <t>Керівник організації                                    ___________________</t>
  </si>
  <si>
    <r>
      <t>№ сторінки об</t>
    </r>
    <r>
      <rPr>
        <sz val="12"/>
        <rFont val="Arial Cyr"/>
        <family val="2"/>
      </rPr>
      <t>ґ</t>
    </r>
    <r>
      <rPr>
        <sz val="12"/>
        <rFont val="Arial Cyr"/>
        <family val="0"/>
      </rPr>
      <t>рунтовуючих матеріалів</t>
    </r>
  </si>
  <si>
    <r>
      <t xml:space="preserve">ПЛІ-0.4кВ  від ТП-357 с.Вовничі                                  </t>
    </r>
    <r>
      <rPr>
        <i/>
        <sz val="12"/>
        <rFont val="Arial"/>
        <family val="2"/>
      </rPr>
      <t>(ТП-100кВА заміна існуючої)</t>
    </r>
  </si>
  <si>
    <r>
      <t xml:space="preserve">ПЛІ-0,4кВ від ТП-17 с.Диків                                      </t>
    </r>
    <r>
      <rPr>
        <i/>
        <sz val="12"/>
        <rFont val="Arial"/>
        <family val="2"/>
      </rPr>
      <t xml:space="preserve">(ТП-160кВА заміна існуючої) </t>
    </r>
    <r>
      <rPr>
        <b/>
        <i/>
        <sz val="12"/>
        <color indexed="12"/>
        <rFont val="Arial"/>
        <family val="2"/>
      </rPr>
      <t xml:space="preserve"> </t>
    </r>
  </si>
  <si>
    <r>
      <t xml:space="preserve"> ПЛІ-0.4кВ  від ТП-450 с.Більська Воля                                  </t>
    </r>
    <r>
      <rPr>
        <i/>
        <sz val="12"/>
        <rFont val="Arial"/>
        <family val="2"/>
      </rPr>
      <t>(РТП-40кВА нове;ПЛ-10кВ-0,8 км ПЛІ-0,4кВ - 6,87км)</t>
    </r>
  </si>
  <si>
    <t>КЛ-0,4 кВ (АСБ 3х70+1х35) ТП-314 -  "Гвардійська" в м.Рівне</t>
  </si>
  <si>
    <t>Заміна приладів обліку підрядним способом при реконструкції електромереж:</t>
  </si>
  <si>
    <t>Витрати на виніс 1-фазних лічильників на фасад будинку підрядним способом при реконструкції ПЛ-0,4 кВ</t>
  </si>
  <si>
    <t>Витрати на виніс 3-фазних лічильників на фасад будинку підрядним способом при реконструкції ПЛ-0,4 кВ</t>
  </si>
  <si>
    <t>Заміна дефектних приладів обліку:</t>
  </si>
  <si>
    <t>Витрати на заміну 1-фазних лічильників на нові (дефектні лічильники)</t>
  </si>
  <si>
    <t>Витрати на заміну 3-фазних лічильників на нові (дефектні лічильники)</t>
  </si>
  <si>
    <t>Витрати на заміну 3-фазних лічильників на нові (дефектні зонні  лічильники)</t>
  </si>
  <si>
    <t>Ст 58</t>
  </si>
  <si>
    <t>Ст 57</t>
  </si>
  <si>
    <t>Ст 55</t>
  </si>
  <si>
    <t>Ст 45</t>
  </si>
  <si>
    <t>Ст 40</t>
  </si>
  <si>
    <t>КЛ-10кВ в м. Рокитно ЗТП-204 - ЗТП-225</t>
  </si>
  <si>
    <t>Заміна КЛ-0,4 кВ:(Вартість робіт і кабеля)</t>
  </si>
  <si>
    <t>КЛ-0,4 кВ ТП-331"Мазепи, 20"</t>
  </si>
  <si>
    <t>КЛ-0,4 кВ ТП-347"Вербова, 37"</t>
  </si>
  <si>
    <t>КЛ-0,4 кВ ТП-314 "Гвардійська"</t>
  </si>
  <si>
    <t>Дод 7</t>
  </si>
  <si>
    <t>Дод 8</t>
  </si>
  <si>
    <t>Вартість заміни секційного масляного вимикача типу МКП 110 кВ на елегазовий вимикач 110 кВ ПС 110 кВ "Остріг" з мікропроцесорними захистами.</t>
  </si>
  <si>
    <t xml:space="preserve">Заміна акумуляторної батареї (АБ) типу СК- на свинцево-кислотну акумуляторну батарею з електролітом в гелеподібному стані, виготовлену за технологією «dryfit» на ПС 110/35/10 кВ «Сарни» </t>
  </si>
  <si>
    <t xml:space="preserve">Заміна акумуляторної батареї (АБ) типу СК- на свинцево-кислотну акумуляторну батарею з електролітом в гелеподібному стані, виготовлену за технологією «dryfit» на ПС 110/35/10 кВ «БПФ» </t>
  </si>
  <si>
    <t>КЛ-10 кВ від розвантажувальної ТП-54 м.Сарни</t>
  </si>
  <si>
    <t>КЛ-10кВ в м.Рівне П/ст. Рівне ком. № 31 – РП-4 ком. № 14</t>
  </si>
  <si>
    <t>КЛ-10кВ в м.Рівне П/ст. Рівне ком.№ 29 – РП-4 ком. № 20</t>
  </si>
  <si>
    <t>КЛ-10кВ в м.Рівне П/ст.. Рівне ком.№13 – РП-4 ком. № 23</t>
  </si>
  <si>
    <t xml:space="preserve">КЛ-10кВ в м.Рівне ТП-133 - ТП-328 </t>
  </si>
  <si>
    <t>КЛ-10кВ в м.Рівне Пст "Західна" - РП-8</t>
  </si>
  <si>
    <t>КЛ-10кВ в м.Рівне ТП-275– РП-4 ком. № 17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</si>
  <si>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</si>
  <si>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</si>
  <si>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</si>
  <si>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</si>
  <si>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</si>
  <si>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</si>
  <si>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</si>
  <si>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</si>
  <si>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</si>
  <si>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</si>
  <si>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</si>
  <si>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</si>
  <si>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КЛ-0,4 кВ (АСБ 3х120+1х70) ТП-331 - "Мазепи, 20" в м.Рівне</t>
  </si>
  <si>
    <t>КЛ-0,4 кВ (АСБ 3х70+1х35) ТП-347 - "Вербова, 37" в м.Рівне</t>
  </si>
  <si>
    <t>Організації системи пожежогасіння серверних приміщень</t>
  </si>
  <si>
    <t>Серверна шафа</t>
  </si>
  <si>
    <t>Модуль для розширення каналу звязку G-703</t>
  </si>
  <si>
    <t>Ліцензії для системи керування мережею Cisco Works</t>
  </si>
  <si>
    <t>Мультиплексори СПІ</t>
  </si>
  <si>
    <t>ІV.1.2.3</t>
  </si>
  <si>
    <t>Ст 32</t>
  </si>
  <si>
    <t>Ст 67</t>
  </si>
  <si>
    <t>Ст 76</t>
  </si>
  <si>
    <t>Ст 87-88</t>
  </si>
  <si>
    <t>Ст 96</t>
  </si>
  <si>
    <t>Ст 106-107</t>
  </si>
  <si>
    <t>Ст 108</t>
  </si>
  <si>
    <t>Ст 126</t>
  </si>
  <si>
    <t>Ст 128</t>
  </si>
  <si>
    <t>Ст 134</t>
  </si>
  <si>
    <t>Ст 135</t>
  </si>
  <si>
    <t>Ст 136</t>
  </si>
  <si>
    <t>Ст 137</t>
  </si>
  <si>
    <t>Заміна силових трансформаторів 10/0,4кВ 160кВА</t>
  </si>
  <si>
    <t>Заміна силових трансформаторів 10/0,4кВ 250кВА</t>
  </si>
  <si>
    <t>Заміна силових трансформаторів 10/0,4кВ 400кВА</t>
  </si>
  <si>
    <t>Заміна силових трансформаторів 10/0,4кВ 630кВА</t>
  </si>
  <si>
    <t>Заміна КЛ-10 кВ:(Вартість робіт і кабеля)</t>
  </si>
  <si>
    <t>КЛ-10кВ в м.Костопіль  ЗТП-340 - ЗТП-313</t>
  </si>
  <si>
    <t>ІV.1.2.4</t>
  </si>
  <si>
    <t>ІV.1.2.5</t>
  </si>
  <si>
    <t>ІV.1.2.6</t>
  </si>
  <si>
    <t>ІV.1.2.7</t>
  </si>
  <si>
    <t>ІV.1.2.8</t>
  </si>
  <si>
    <t>ІV.2.5.3</t>
  </si>
  <si>
    <t>V.1.1.2</t>
  </si>
  <si>
    <t>c.Бутейки ТП-501 (заміна існуючої ТП-250 кВА)</t>
  </si>
  <si>
    <t>c.Вовничі ТП-357 (заміна існуючої ТП-100 кВА)</t>
  </si>
  <si>
    <t>c.Диків ТП-17 (заміна існуючої ТП-160 кВА)</t>
  </si>
  <si>
    <t>Побудова телемеханіки Гощанська 2ПС Березнівська 2ПС Рівне ОДС 2ПС дільниця з каналоутворюючим обладнанням та монтажним комплектом на 6 ПС.</t>
  </si>
  <si>
    <t>III.1.7</t>
  </si>
  <si>
    <t>III.1.8</t>
  </si>
  <si>
    <t>ПС з вищим класом напруги 110 (150) кВ, усього</t>
  </si>
  <si>
    <t xml:space="preserve"> </t>
  </si>
  <si>
    <t>КЛ-6 (10) кВ, усього</t>
  </si>
  <si>
    <t>КЛ-0,4 кВ, усього</t>
  </si>
  <si>
    <t>модернізація, усього</t>
  </si>
  <si>
    <t>5.II. Заходи зі зниження та/або недопущення понаднормативних витрат електроенергії</t>
  </si>
  <si>
    <t>IІ.1.3</t>
  </si>
  <si>
    <t>Придбання та впровадження засобів диспетчерсько-технологічного управління замість морально і фізично зношених та для розширення існуючих, у т.ч.:</t>
  </si>
  <si>
    <t>інших систем контролю та управління</t>
  </si>
  <si>
    <t>Економічний ефект (окупність у роках)</t>
  </si>
  <si>
    <t>Заміна МВ 10 кВ на ВВ 10 кВ з пристроями ПРЗА та комплектами ОПН 10 кВ на  ПС 35  Суйми</t>
  </si>
  <si>
    <t>Рівненська міська дільниця</t>
  </si>
  <si>
    <t>РП - 5</t>
  </si>
  <si>
    <t>ТП-405</t>
  </si>
  <si>
    <t>ТП-164</t>
  </si>
  <si>
    <t>ТП-88</t>
  </si>
  <si>
    <t>Виготовлення та погодження проектно кошторисної документації</t>
  </si>
  <si>
    <t>Вартість проектів</t>
  </si>
  <si>
    <t>Вартість проектів по землеустрою</t>
  </si>
  <si>
    <t>ділянок</t>
  </si>
  <si>
    <t>ПС з вищим класом напруги 35 кВ, усього</t>
  </si>
  <si>
    <t>ТП, РП-6 (10) кВ, усього</t>
  </si>
  <si>
    <t>Всього по розділу IІ</t>
  </si>
  <si>
    <t>VІ. Модернізація та закупівля транспортних засобів</t>
  </si>
  <si>
    <t>ІV. Впровадження та розвиток інформаційних технологій</t>
  </si>
  <si>
    <t>II. Заходи зі зниження та/або недопущення понаднормативних витрат електроенергії</t>
  </si>
  <si>
    <t>3.2.2</t>
  </si>
  <si>
    <t>4.1.1.1</t>
  </si>
  <si>
    <t>4.2.1.1</t>
  </si>
  <si>
    <t>4.2.2</t>
  </si>
  <si>
    <t>2</t>
  </si>
  <si>
    <t>3</t>
  </si>
  <si>
    <t>4</t>
  </si>
  <si>
    <t>7</t>
  </si>
  <si>
    <t>8</t>
  </si>
  <si>
    <t>9</t>
  </si>
  <si>
    <t>10</t>
  </si>
  <si>
    <t>11</t>
  </si>
  <si>
    <t>км / шт</t>
  </si>
  <si>
    <t>шт</t>
  </si>
  <si>
    <t>ІV.1.1.1</t>
  </si>
  <si>
    <t>ІV.1.1.2</t>
  </si>
  <si>
    <t>ІV.1.1.3</t>
  </si>
  <si>
    <t>ІV.1.2.1</t>
  </si>
  <si>
    <t>ІV.1.2.2</t>
  </si>
  <si>
    <t>ІV.2.5.1</t>
  </si>
  <si>
    <t>ІV.2.5.2</t>
  </si>
  <si>
    <t>V.1.2.1</t>
  </si>
  <si>
    <t>4.1.2</t>
  </si>
  <si>
    <t>4.1.2.1</t>
  </si>
  <si>
    <t>4.2.2.24</t>
  </si>
  <si>
    <t>(або особа, яка його заміщує)                                (підпис)</t>
  </si>
  <si>
    <t>6-20 кВ</t>
  </si>
  <si>
    <t>І.1.1.4.1</t>
  </si>
  <si>
    <t>І.1.2.4.1</t>
  </si>
  <si>
    <t>І. Будівництво, модернізація та реконструкція електричних мереж та обладнання</t>
  </si>
  <si>
    <t>11.1</t>
  </si>
  <si>
    <t>11.1.1</t>
  </si>
  <si>
    <t>11.2</t>
  </si>
  <si>
    <t>11.3</t>
  </si>
  <si>
    <r>
      <t xml:space="preserve">Обсяги робіт та </t>
    </r>
    <r>
      <rPr>
        <sz val="10"/>
        <rFont val="Arial Cyr"/>
        <family val="0"/>
      </rPr>
      <t>капіталовкладень
ПЛ, КЛ / ПС</t>
    </r>
  </si>
  <si>
    <r>
      <t>капіталовкладення</t>
    </r>
    <r>
      <rPr>
        <sz val="10"/>
        <rFont val="Arial Cyr"/>
        <family val="0"/>
      </rPr>
      <t>,
тис. грн (з ПДВ)</t>
    </r>
  </si>
  <si>
    <t>" 04" січня 2013 року</t>
  </si>
  <si>
    <t>3.2.2.2</t>
  </si>
  <si>
    <t>4.2.2.2</t>
  </si>
  <si>
    <t>4.2.2.3</t>
  </si>
  <si>
    <t>4.2.2.4</t>
  </si>
  <si>
    <t>4.2.2.6</t>
  </si>
  <si>
    <t>4.2.2.12</t>
  </si>
  <si>
    <t>4.2.2.13</t>
  </si>
  <si>
    <t>4.2.2.20</t>
  </si>
  <si>
    <t>4.2.2.23</t>
  </si>
  <si>
    <t>9.3.4</t>
  </si>
  <si>
    <t>10.3.1</t>
  </si>
  <si>
    <t>11.1.2</t>
  </si>
  <si>
    <t>інші доходи-40,96, амортизація-279.04</t>
  </si>
  <si>
    <t>Заміна МВ 10 кВ на ВВ 10 кВ з пристроями ПРЗА та комплектами ОПН 10 кВ на  ПС 35  "Корост"</t>
  </si>
  <si>
    <t>Заміна МВ 10 кВ на ВВ 10 кВ з пристроями ПРЗА та комплектами ОПН 10 кВ на  ПС 35  "Карпилівка"</t>
  </si>
  <si>
    <t>10.3.4</t>
  </si>
  <si>
    <t>105300.7.1</t>
  </si>
  <si>
    <t>91100.10.2</t>
  </si>
  <si>
    <t>9.3.6</t>
  </si>
  <si>
    <t>9.3.7</t>
  </si>
  <si>
    <t>10.3.2</t>
  </si>
  <si>
    <t>10.3.3</t>
  </si>
  <si>
    <t>с. Більська Воля від ТП-450 (розвантажувальної ТП-40кВА)</t>
  </si>
  <si>
    <t>м. Дубно від ТП-30 (розвантажувальної ТП-100 кВА)</t>
  </si>
  <si>
    <t>с.Стоянівка від ТП-58 (розвантажувальної ТП-100 кВА)</t>
  </si>
  <si>
    <t>187502.1.2</t>
  </si>
  <si>
    <t>45501.1.1</t>
  </si>
  <si>
    <t>44500.4.1</t>
  </si>
  <si>
    <t xml:space="preserve"> Реконструкція ТП 10/0,4кВ з заміною силових трансформаторів:</t>
  </si>
  <si>
    <t>Реконструкція  ТП 10/0,4кВ з заміною силового трансформатора 160кВА</t>
  </si>
  <si>
    <t>Реконструкція  ТП 10/0,4кВ з заміною силового трансформатора 250кВА</t>
  </si>
  <si>
    <t>Реконструкція  ТП 10/0,4кВ з заміною силового трансформатора 400кВА</t>
  </si>
  <si>
    <t>Реконструкція  ТП 10/0,4кВ з заміною силового трансформатора 630кВА</t>
  </si>
  <si>
    <t>Реконструкція ТП(РП) 10кВ із заміною масляних вимикачів на вакуумні: (Вартість робіт і обладнання)</t>
  </si>
  <si>
    <t>Керівник організації                               ___________________</t>
  </si>
  <si>
    <t>(або особа, що його заміщує)                                    (підпис)</t>
  </si>
  <si>
    <t>(П. І. Б.)</t>
  </si>
  <si>
    <t>М. П.</t>
  </si>
  <si>
    <t>Усього</t>
  </si>
  <si>
    <t>* За наявності проектно-кошторисної документації вказати дату і номер документа про її затвердження;</t>
  </si>
  <si>
    <t>у разі відсутності проектної документації вказати дату, до якої планується виготовлення цієї документації.</t>
  </si>
  <si>
    <t>Вартість проектів ЕМ 0,4-10 кВ на 2014р.в т.ч.</t>
  </si>
  <si>
    <t>11.3.3</t>
  </si>
  <si>
    <t xml:space="preserve">  ПЛІ 0.4кВ в с.Зоря від розвантажув ТП</t>
  </si>
  <si>
    <t xml:space="preserve">  ПЛІ 0.4кВ в м.Дубно від розвантажув ТП</t>
  </si>
  <si>
    <t xml:space="preserve">  ПЛІ 0.4кВ в с.Собіщиці від розвантажув ТП</t>
  </si>
  <si>
    <t xml:space="preserve">  ПЛІ 0.4кВ в с.Острожець від розвантажув ТП</t>
  </si>
  <si>
    <t xml:space="preserve">  ПЛІ 0.4кВ в с.Бадівка від розвантажув ТП</t>
  </si>
  <si>
    <t xml:space="preserve">  ПЛІ 0.4кВ в с.Селець від розвантажув ТП</t>
  </si>
  <si>
    <t xml:space="preserve">  ПЛІ 0.4кВ в м.Корець від розвантажув ТП</t>
  </si>
  <si>
    <t xml:space="preserve">  ПЛІ 0.4кВ в с.Новорічиця від розвантажув ТП</t>
  </si>
  <si>
    <t xml:space="preserve">  ПЛІ 0.4кВ в с.Глинне від розвантажув ТП</t>
  </si>
  <si>
    <t>Заміна ПЛ-0,4 кВ на ПЛІ на території школи в с.Білашів</t>
  </si>
  <si>
    <t>Заміна ПЛ-0,4 кВ на ПЛІ на території школи в с.Сіянці</t>
  </si>
  <si>
    <t>Заміна ПЛ-0,4 кВ на ПЛІ на території школи в с.Клевань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</si>
  <si>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</si>
  <si>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</si>
  <si>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</si>
  <si>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</si>
  <si>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</si>
  <si>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</si>
  <si>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</si>
  <si>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</si>
  <si>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</si>
  <si>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</si>
  <si>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</si>
  <si>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4.1.2.13</t>
  </si>
  <si>
    <t>4.1.2.14</t>
  </si>
  <si>
    <t>4.1.2.15</t>
  </si>
  <si>
    <t xml:space="preserve">ПЛІ-0,4кВ від ТП-17 с.Диків   </t>
  </si>
  <si>
    <t xml:space="preserve">ПЛІ-0.4кВ від ТП-180 с. Мочулище </t>
  </si>
  <si>
    <t xml:space="preserve">ПЛІ-0.4кВ від ТП-425 с. Мочулище </t>
  </si>
  <si>
    <t xml:space="preserve">ПЛІ-0,4 кВ від ТП-30 м.Дубно </t>
  </si>
  <si>
    <t xml:space="preserve">ПЛІ-0,4 кВ від ТП-58 с. Стоянівка </t>
  </si>
  <si>
    <t xml:space="preserve">ПЛІ-0,4 кВ від ТП-48 с. Марянівка </t>
  </si>
  <si>
    <t xml:space="preserve">ПЛІ-0,4 кВ від ТП-174 с. Розваж </t>
  </si>
  <si>
    <t>ПЛІ-0,4 кВ від ТП-122 м.Рівне</t>
  </si>
  <si>
    <t>ПЛІ-0,4 кВ від ТП-172 м.Рівне</t>
  </si>
  <si>
    <t>Дубенська дільниця</t>
  </si>
  <si>
    <t>ПЛІ-0,4 кВ від ТП-136 м.Дубно</t>
  </si>
  <si>
    <t>Сарненська дільниця</t>
  </si>
  <si>
    <t xml:space="preserve"> ПЛI-0,4 кВ від ТП-234 с.Чудель</t>
  </si>
  <si>
    <t>Рокитнівська дільниця</t>
  </si>
  <si>
    <t>62100.4.1</t>
  </si>
  <si>
    <t>44000.1</t>
  </si>
  <si>
    <t>006800.12</t>
  </si>
  <si>
    <t>57300.15.1</t>
  </si>
  <si>
    <t>51700.13.6</t>
  </si>
  <si>
    <t>48100.15.2</t>
  </si>
  <si>
    <t>63600.10.1</t>
  </si>
  <si>
    <t>104700.7.1</t>
  </si>
  <si>
    <t>82200.4.3</t>
  </si>
  <si>
    <t>96800.4.1</t>
  </si>
  <si>
    <t>1102.1.1</t>
  </si>
  <si>
    <t>30041875.0</t>
  </si>
  <si>
    <t>Так  Наказ №569 від 26.07.12р</t>
  </si>
  <si>
    <t>ні</t>
  </si>
  <si>
    <t>господарський</t>
  </si>
  <si>
    <t>підрядний</t>
  </si>
  <si>
    <t>Заміна МВ-110 на ЕВ-110</t>
  </si>
  <si>
    <t>з моменту будівництва не виконувалося</t>
  </si>
  <si>
    <t xml:space="preserve">  ПЛІ 0.4кВ в м.Сарни від розвантажув ТП</t>
  </si>
  <si>
    <t xml:space="preserve">  ПЛІ 0.4кВ в с.Опарипси від розвантажув ТП</t>
  </si>
  <si>
    <t xml:space="preserve">  ПЛІ 0.4кВ в с.Башарівка від розвантажув ТП</t>
  </si>
  <si>
    <t>РП - 8</t>
  </si>
  <si>
    <t>КЛ-10кВ П/ст. Рівне ком.№13 – РП-4 ком. № 23</t>
  </si>
  <si>
    <t>Заміна ПЛ на ПЛІякі проходять по території шкіл (дошкільних закладів):</t>
  </si>
  <si>
    <t xml:space="preserve"> ПЛІ-0.4кВ  від ТП-119  м.Корець </t>
  </si>
  <si>
    <t xml:space="preserve"> ПЛІ-0.4кВ  від ТП-433 с.Уїздці  </t>
  </si>
  <si>
    <t xml:space="preserve">ПЛІ-0.4кВ  від ТП-44 смт.Млинів </t>
  </si>
  <si>
    <t>с.Марянівка від ТП-48 (розвантажувальної ТП-100 кВА)</t>
  </si>
  <si>
    <t>Всього</t>
  </si>
  <si>
    <t>Вартість проектів на розвантажувальні ТП 10/0,4кВ на 2014-15 рр. в т.ч.</t>
  </si>
  <si>
    <t>Млинівська дільниця</t>
  </si>
  <si>
    <t xml:space="preserve">ПЛІ-0.4кВ  від ТП-357 с. Вовничі </t>
  </si>
  <si>
    <t>Рівненська сільська дільниця</t>
  </si>
  <si>
    <t xml:space="preserve">Примітка: </t>
  </si>
  <si>
    <t>Закупівля нових робочих станцій</t>
  </si>
  <si>
    <t>Портативний компютер</t>
  </si>
  <si>
    <t>Проектор професійний стаціонарний</t>
  </si>
  <si>
    <t>Блейд - сервер для розширення віртуальної платформи</t>
  </si>
  <si>
    <t>Розширення дискового масиву HP EVA 8400</t>
  </si>
  <si>
    <t>Комутатор ядра Cisco 3750 з модулями+стек</t>
  </si>
  <si>
    <t>Комутатор Cisco 2960 з модулями та опціями</t>
  </si>
  <si>
    <t>Маршрутизатор Cisco 2800 з модулями та опціями</t>
  </si>
  <si>
    <t>Ліцензії BackUp Exec 2012 для VmWare</t>
  </si>
  <si>
    <t>Плоттер</t>
  </si>
  <si>
    <t>Проектор портативний</t>
  </si>
  <si>
    <t>4.2.2.1</t>
  </si>
  <si>
    <t>4.2.2.5</t>
  </si>
  <si>
    <t>4.2.2.7</t>
  </si>
  <si>
    <t>4.2.2.8</t>
  </si>
  <si>
    <t>4.2.2.9</t>
  </si>
  <si>
    <t>4.2.2.10</t>
  </si>
  <si>
    <t>4.2.2.11</t>
  </si>
  <si>
    <t>4.2.2.14</t>
  </si>
  <si>
    <t>4.2.2.15</t>
  </si>
  <si>
    <t>4.2.2.16</t>
  </si>
  <si>
    <t>4.2.2.17</t>
  </si>
  <si>
    <t>4.2.2.18</t>
  </si>
  <si>
    <t>4.2.2.19</t>
  </si>
  <si>
    <t>4.2.2.21</t>
  </si>
  <si>
    <t>Рівне сільська дільниця</t>
  </si>
  <si>
    <t>Окупність у роках</t>
  </si>
  <si>
    <t>млн. кВт·год</t>
  </si>
  <si>
    <t>Будівництво нових ПС, РП та ТП, усього
з них:</t>
  </si>
  <si>
    <t>Реконструкція ПС 110-35кВ :     (Вартість робіт і обладнання)</t>
  </si>
  <si>
    <t>5.III.1. Етапи впровадження  АСДТК</t>
  </si>
  <si>
    <t>№</t>
  </si>
  <si>
    <t>Винос ПЛ-10 кВ та існуючої ТП-160 Ква з території школи в с.Білашів із заміною існуючої ПЛ-0,4 на ПЛІ-0,4 (ПЛІ-0,4кВ-0,21 км, ПЛ-10кВ - 0,415км)</t>
  </si>
  <si>
    <t>Заміна існуючої ПЛ-0,4 на ПЛІ-0,4 та існуючої ПЛ-10 на КЛ-10 та демонтаж КТП -219 з території школи в с.Клевань (КЛ-10кВ(АСБл-3*70)-0,06км; ПЛІ-0,4кВ-0,14км)</t>
  </si>
  <si>
    <r>
      <t xml:space="preserve">ПЛІ-0.4кВ від ТП-425 с.Мочулище                           </t>
    </r>
    <r>
      <rPr>
        <i/>
        <sz val="12"/>
        <rFont val="Arial"/>
        <family val="2"/>
      </rPr>
      <t xml:space="preserve">(перенесення існуючого ТП 425 із заміною щита КТП-1шт; перенесення існуючого ТП 421 із заміною щита КТП-1шт, ПЛ-10 кВ-0,020км ПЛІ-0,4кВ - 2,47км) </t>
    </r>
  </si>
  <si>
    <r>
      <t xml:space="preserve">ПКЛ-10кВ  Пст 35\10 "Бочаниця"                               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(КЛ-10кВ (АСБл3х240)-0,28км, ПЛ-10кВ - 5,86км)</t>
    </r>
  </si>
  <si>
    <r>
      <t xml:space="preserve">ПКЛ-0,4 кВ від ТП-30 м.Дубно    </t>
    </r>
    <r>
      <rPr>
        <b/>
        <i/>
        <sz val="12"/>
        <color indexed="10"/>
        <rFont val="Arial"/>
        <family val="2"/>
      </rPr>
      <t xml:space="preserve">                              </t>
    </r>
    <r>
      <rPr>
        <i/>
        <sz val="12"/>
        <rFont val="Arial"/>
        <family val="2"/>
      </rPr>
      <t>(РКТП-100 кВА нове;ПЛІ-10 кВ-0,665 км;КЛ-10 кВ(ААБл 3х70)-0,025 км, ПЛІ-0,4кВ - 2,44км)</t>
    </r>
  </si>
  <si>
    <r>
      <t xml:space="preserve"> ПЛI-0,4 кВ від ТП-501 с.Бутейки                             </t>
    </r>
    <r>
      <rPr>
        <i/>
        <sz val="12"/>
        <rFont val="Arial"/>
        <family val="2"/>
      </rPr>
      <t>(заміна існуючого КТП-250кВА)</t>
    </r>
  </si>
  <si>
    <r>
      <t xml:space="preserve">ПЛІ-0,4 кВ від ТП-58 с.Стоянівка                                 </t>
    </r>
    <r>
      <rPr>
        <i/>
        <sz val="12"/>
        <rFont val="Arial"/>
        <family val="2"/>
      </rPr>
      <t>(ТП-100кВА-нова; ПЛ-10кВ-0,234км, ПЛІ-0,4кВ - 2,92км)</t>
    </r>
  </si>
  <si>
    <r>
      <t xml:space="preserve">ПЛІ-0,4 кВ від ТП-48 с.Марянівка   </t>
    </r>
    <r>
      <rPr>
        <b/>
        <i/>
        <sz val="12"/>
        <color indexed="10"/>
        <rFont val="Arial"/>
        <family val="2"/>
      </rPr>
      <t xml:space="preserve">                       </t>
    </r>
    <r>
      <rPr>
        <b/>
        <i/>
        <sz val="12"/>
        <rFont val="Arial"/>
        <family val="2"/>
      </rPr>
      <t xml:space="preserve">  </t>
    </r>
    <r>
      <rPr>
        <i/>
        <sz val="12"/>
        <rFont val="Arial"/>
        <family val="2"/>
      </rPr>
      <t>(ТП-100кВА-нова; ПЛ-10кВ-0,309км, ПЛІ-0,4кВ-2,72км)</t>
    </r>
  </si>
  <si>
    <r>
      <t xml:space="preserve">ПЛІ-0,4 кВ від ТП-174 с.Розваж                            </t>
    </r>
    <r>
      <rPr>
        <i/>
        <sz val="12"/>
        <rFont val="Arial"/>
        <family val="2"/>
      </rPr>
      <t>(ТП-100кВА-нова; ПЛ-10кВ-0,196км, ПЛІ-0,4кВ - 5,98км)</t>
    </r>
  </si>
  <si>
    <r>
      <t xml:space="preserve">ТП-10/0.4кВ 100 кВА в м. Сарни від ТП-54 </t>
    </r>
    <r>
      <rPr>
        <i/>
        <sz val="12"/>
        <rFont val="Arial"/>
        <family val="2"/>
      </rPr>
      <t xml:space="preserve">(ПЛІ 0,38кВ-0,197км; ПЛ-10кВ-0,06 км; КЛ-10кВ(АСБ3х50)-0,345км) </t>
    </r>
  </si>
  <si>
    <r>
      <t>ТП-10/0.4кВ 160 кВА в с.Опарипси від ТП-1</t>
    </r>
    <r>
      <rPr>
        <i/>
        <sz val="12"/>
        <rFont val="Arial"/>
        <family val="2"/>
      </rPr>
      <t xml:space="preserve"> (ПЛІ 0,38кВ-0,205км;ПЛ-10кВ-0,025км)</t>
    </r>
    <r>
      <rPr>
        <b/>
        <i/>
        <sz val="12"/>
        <color indexed="12"/>
        <rFont val="Arial"/>
        <family val="2"/>
      </rPr>
      <t xml:space="preserve"> </t>
    </r>
  </si>
  <si>
    <r>
      <t xml:space="preserve">ТП-10/0.4кВ 100 кВА в с.Башарівка від ТП-218 </t>
    </r>
    <r>
      <rPr>
        <i/>
        <sz val="12"/>
        <rFont val="Arial"/>
        <family val="2"/>
      </rPr>
      <t xml:space="preserve">(ПЛІ 0,38кВ-0,133км; ПЛ-10кВ-0,055км) </t>
    </r>
  </si>
  <si>
    <r>
      <t xml:space="preserve">ТП-10/0.4кВ 160 кВА в с.Зоря від ТП-575 </t>
    </r>
    <r>
      <rPr>
        <i/>
        <sz val="12"/>
        <rFont val="Arial"/>
        <family val="2"/>
      </rPr>
      <t>(ПЛІ 0,38кВ-0,56км; ПЛ-10кВ-1,1 км)</t>
    </r>
    <r>
      <rPr>
        <b/>
        <i/>
        <sz val="12"/>
        <color indexed="12"/>
        <rFont val="Arial"/>
        <family val="2"/>
      </rPr>
      <t xml:space="preserve"> </t>
    </r>
  </si>
  <si>
    <r>
      <t xml:space="preserve">ТП-10/0.4кВ 160 кВА в м. Дубно від ТП-21 </t>
    </r>
    <r>
      <rPr>
        <i/>
        <sz val="12"/>
        <rFont val="Arial"/>
        <family val="2"/>
      </rPr>
      <t xml:space="preserve">(ПЛІ 0,38кВ-0,326км; КЛ-10кВ-0,335 км)   </t>
    </r>
  </si>
  <si>
    <r>
      <t xml:space="preserve"> ТП-10/0.4кВ 100 кВА в с. Собіщиці від ТП-177</t>
    </r>
    <r>
      <rPr>
        <i/>
        <sz val="12"/>
        <rFont val="Arial"/>
        <family val="2"/>
      </rPr>
      <t xml:space="preserve"> (ПЛІ 0,38кВ-0,08км; ПЛ-10кВ-0,135км) </t>
    </r>
  </si>
  <si>
    <r>
      <t xml:space="preserve"> ТП-10/0.4кВ 160 кВА в с. Острожець від ТП-100 </t>
    </r>
    <r>
      <rPr>
        <i/>
        <sz val="12"/>
        <rFont val="Arial"/>
        <family val="2"/>
      </rPr>
      <t>(ПЛІ 0,38кВ-0,148км;ПЛ-10кВ-0,08 км)</t>
    </r>
  </si>
  <si>
    <r>
      <t xml:space="preserve"> ТП-10/0.4кВ 160 кВА в с. Бадівка від ТП-84 </t>
    </r>
    <r>
      <rPr>
        <i/>
        <sz val="12"/>
        <rFont val="Arial"/>
        <family val="2"/>
      </rPr>
      <t>(ПЛІ 0,38кВ-0,104км;ПЛ-10кВ-0,491км КЛ-10кВ-0,348км)</t>
    </r>
  </si>
  <si>
    <r>
      <t xml:space="preserve"> ТП-10/0.4кВ 160 кВА в с. Селець від ТП-228 </t>
    </r>
    <r>
      <rPr>
        <i/>
        <sz val="12"/>
        <rFont val="Arial"/>
        <family val="2"/>
      </rPr>
      <t>(ПЛІ 0,38кВ-0,934км;ПЛ-10кВ-0,837 км)</t>
    </r>
  </si>
  <si>
    <r>
      <t xml:space="preserve"> ТП-10/0.4кВ 160 кВА в м. Корець від ТП-288 </t>
    </r>
    <r>
      <rPr>
        <i/>
        <sz val="12"/>
        <rFont val="Arial"/>
        <family val="2"/>
      </rPr>
      <t>(ПЛІ 0,38кВ-0,240км;ПЛ-10кВ-0,039км)</t>
    </r>
  </si>
  <si>
    <r>
      <t xml:space="preserve"> ТП-10/0.4кВ 160 кВА в с. Новорічиця від ТП-236</t>
    </r>
    <r>
      <rPr>
        <i/>
        <sz val="12"/>
        <rFont val="Arial"/>
        <family val="2"/>
      </rPr>
      <t xml:space="preserve"> (ПЛІ 0,38кВ-0,333км;ПЛ-10кВ-0,18км) </t>
    </r>
  </si>
  <si>
    <r>
      <t xml:space="preserve"> ТП-10/0.4кВ 250 кВА в с. Глинне від ТП-171 </t>
    </r>
    <r>
      <rPr>
        <i/>
        <sz val="12"/>
        <rFont val="Arial"/>
        <family val="2"/>
      </rPr>
      <t>(ПЛІ 0,38кВ-2.285км; ПЛ-10кВ-1.01км)</t>
    </r>
  </si>
  <si>
    <r>
      <t xml:space="preserve">Реконструкція </t>
    </r>
    <r>
      <rPr>
        <b/>
        <i/>
        <sz val="12"/>
        <rFont val="Arial"/>
        <family val="2"/>
      </rPr>
      <t>ПС 110/35/10 кВ "Остріг"</t>
    </r>
    <r>
      <rPr>
        <i/>
        <sz val="12"/>
        <rFont val="Arial"/>
        <family val="2"/>
      </rPr>
      <t xml:space="preserve"> із заміною секційного масляного вимикача типу МКП 110 кВ на елегазовий вимикач 110 кВ  з мікропроцесорними захистами.</t>
    </r>
  </si>
  <si>
    <r>
      <t xml:space="preserve">Реконструкція </t>
    </r>
    <r>
      <rPr>
        <b/>
        <i/>
        <sz val="12"/>
        <rFont val="Arial"/>
        <family val="2"/>
      </rPr>
      <t>ПС 110/35/10 кВ «Сарни»</t>
    </r>
    <r>
      <rPr>
        <i/>
        <sz val="12"/>
        <rFont val="Arial"/>
        <family val="2"/>
      </rPr>
      <t xml:space="preserve"> із заміною акумуляторної батареї.</t>
    </r>
  </si>
  <si>
    <r>
      <t xml:space="preserve">Реконструкція </t>
    </r>
    <r>
      <rPr>
        <b/>
        <i/>
        <sz val="12"/>
        <rFont val="Arial"/>
        <family val="2"/>
      </rPr>
      <t>ПС 110/35/10 кВ «БПФ»</t>
    </r>
    <r>
      <rPr>
        <i/>
        <sz val="12"/>
        <rFont val="Arial"/>
        <family val="2"/>
      </rPr>
      <t xml:space="preserve"> із заміною акумуляторної батареї.</t>
    </r>
  </si>
  <si>
    <r>
      <t xml:space="preserve">Реконструкція </t>
    </r>
    <r>
      <rPr>
        <b/>
        <i/>
        <sz val="12"/>
        <rFont val="Arial"/>
        <family val="2"/>
      </rPr>
      <t xml:space="preserve">ПС 35/10кВ "Суйми" </t>
    </r>
    <r>
      <rPr>
        <i/>
        <sz val="12"/>
        <rFont val="Arial"/>
        <family val="2"/>
      </rPr>
      <t>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</si>
  <si>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2"/>
        <rFont val="Arial"/>
        <family val="2"/>
      </rPr>
      <t>ПС 35/10кВ  "Корост"</t>
    </r>
    <r>
      <rPr>
        <i/>
        <sz val="12"/>
        <rFont val="Arial"/>
        <family val="2"/>
      </rPr>
      <t xml:space="preserve"> із заміною МВ 10 кВ на ВВ 10 кВ з пристроями ПРЗА та комплектами ОПН 10 кВ </t>
    </r>
  </si>
  <si>
    <r>
      <t xml:space="preserve">Реконструкція </t>
    </r>
    <r>
      <rPr>
        <b/>
        <i/>
        <sz val="12"/>
        <rFont val="Arial"/>
        <family val="2"/>
      </rPr>
      <t>ПС 35/10кВ  "Карпилівка"</t>
    </r>
    <r>
      <rPr>
        <i/>
        <sz val="12"/>
        <rFont val="Arial"/>
        <family val="2"/>
      </rPr>
      <t xml:space="preserve"> із заміною МВ 10 кВ на ВВ 10 кВ з пристроями ПРЗА та комплектами ОПН 10 кВ</t>
    </r>
  </si>
  <si>
    <r>
      <t xml:space="preserve">Реконструкція </t>
    </r>
    <r>
      <rPr>
        <b/>
        <i/>
        <sz val="12"/>
        <rFont val="Arial"/>
        <family val="2"/>
      </rPr>
      <t>ПС 35/10кВ  "Хотинь"</t>
    </r>
    <r>
      <rPr>
        <i/>
        <sz val="12"/>
        <rFont val="Arial"/>
        <family val="2"/>
      </rPr>
      <t xml:space="preserve"> із заміною МВ 10 кВ на ВВ 10 кВ з пристроями ПРЗА та комплектами ОПН 10 кВ</t>
    </r>
  </si>
  <si>
    <r>
      <t xml:space="preserve">Робочий проект на виконання робіт по заміні  акумуляторної  батареї  на  </t>
    </r>
    <r>
      <rPr>
        <b/>
        <i/>
        <sz val="12"/>
        <rFont val="Arial"/>
        <family val="2"/>
      </rPr>
      <t>ПС 110/10 кВ «Зоря»</t>
    </r>
    <r>
      <rPr>
        <i/>
        <sz val="12"/>
        <rFont val="Arial"/>
        <family val="2"/>
      </rPr>
      <t xml:space="preserve"> </t>
    </r>
  </si>
  <si>
    <r>
      <t xml:space="preserve">Вартість проекту по заміні секційного масляного вимикача ВМТ 110 на елегазовий </t>
    </r>
    <r>
      <rPr>
        <b/>
        <i/>
        <sz val="12"/>
        <rFont val="Arial"/>
        <family val="2"/>
      </rPr>
      <t>ПС 110/35/10кВ "Межирічі"</t>
    </r>
    <r>
      <rPr>
        <i/>
        <sz val="12"/>
        <rFont val="Arial"/>
        <family val="2"/>
      </rPr>
      <t xml:space="preserve"> </t>
    </r>
  </si>
  <si>
    <r>
      <t xml:space="preserve">Робочий проект на виконання робіт по заміні  акумуляторної  батареї на  </t>
    </r>
    <r>
      <rPr>
        <b/>
        <i/>
        <sz val="12"/>
        <rFont val="Arial"/>
        <family val="2"/>
      </rPr>
      <t xml:space="preserve">ПС 110/35/10 кВ «Костопіль» </t>
    </r>
  </si>
  <si>
    <t>КЛ-10кВ в м. Рокитне ЗТП-204 - ЗТП-225</t>
  </si>
  <si>
    <t>Побудова системи телемеханіки Радивилівський РЕМ (8 ПС)</t>
  </si>
  <si>
    <t>Заміна МВ 10 кВ на ВВ 10 кВ з пристроями ПРЗА та комплектами ОПН 10 кВ на  ПС 35  "Хотинь"</t>
  </si>
  <si>
    <t xml:space="preserve">Фінансування, передбачене на реалізацію Проекту Інвестиційною програмою на 2013р </t>
  </si>
  <si>
    <t>ГАЗ-2705 Газель</t>
  </si>
  <si>
    <t>ГАЗ-33023 Газель</t>
  </si>
  <si>
    <t>КЛ-10кВ ТП-60 - ТП-114</t>
  </si>
  <si>
    <t>КЛ-10кВ Пст "Західна" - РП-8</t>
  </si>
  <si>
    <t xml:space="preserve">КЛ-10кВ ТП-133 - ТП-328 </t>
  </si>
  <si>
    <t>КЛ-10кВ П/ст. Рівне ком.№ 29 – РП-4 ком. № 20</t>
  </si>
  <si>
    <t>КЛ-10кВ ТП-275–  РП-4 ком. № 17</t>
  </si>
  <si>
    <t>КЛ-10кВ П/ст. Рівне ком. № 31 – РП-4 ком. № 14</t>
  </si>
  <si>
    <t>Дод 1</t>
  </si>
  <si>
    <t>IV квартал</t>
  </si>
  <si>
    <t>Найменування відповідної державної програми</t>
  </si>
  <si>
    <t>Рік попередньої реконструкції</t>
  </si>
  <si>
    <t xml:space="preserve">  Красінський І.В.</t>
  </si>
  <si>
    <t>Найменування складових інвестиційної програми *</t>
  </si>
  <si>
    <t>Всього на рік</t>
  </si>
  <si>
    <t>№ з/п</t>
  </si>
  <si>
    <t>у т.ч. по роках:</t>
  </si>
  <si>
    <t>%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</si>
  <si>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</si>
  <si>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</si>
  <si>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шт.</t>
  </si>
  <si>
    <t>Виніс приладів обліку в багатоквартирних будинках на 1 поверхи силами підрядника:</t>
  </si>
  <si>
    <t>Монтаж щитів в багатоповерхових будинках підрядним способом</t>
  </si>
  <si>
    <t>Метрологічні прилади</t>
  </si>
  <si>
    <t>КЮРБ (провантажувальний пристрій)</t>
  </si>
  <si>
    <t>ПСР 3 (безконтактний покажчик струму)</t>
  </si>
  <si>
    <t>с.Башарівка від ТП-218 (розвантажувальної ТП-100 кВА)</t>
  </si>
  <si>
    <t>с.Зоря від ТП-575 (розвантажувальної ТП-160 кВА)</t>
  </si>
  <si>
    <t>м.Дубно від ТП-21 (розвантажувальної ТП-160 кВА)</t>
  </si>
  <si>
    <t>Вартість проектів КЛ-10 -0,4кВ на 2014 рік</t>
  </si>
  <si>
    <t xml:space="preserve">Робочий проект на виконання робіт по заміні  акумуляторної  батареї (АБ) типу  СК- на свинцево-кислотну акумуляторну батарею з електролітом  в гелеподібному стані,  виготовлену за технологією «dryfit» на  ПС 110/10 кВ «Зоря» </t>
  </si>
  <si>
    <t xml:space="preserve">Вартість проекту по заміні секційного масляного вимикача ВМТ 110 на елегазовий ПС 110кВ "Межирічі" </t>
  </si>
  <si>
    <t xml:space="preserve">Вартість проекту по заміні секційного масляного вимикача ВМТ 110 на елегазовий ПС 110кВ "Сновидовичі" </t>
  </si>
  <si>
    <t xml:space="preserve">Усього по розділу I:                       </t>
  </si>
  <si>
    <t xml:space="preserve">Програмне забезпечення для розрахунку струмів к з в мережах 10 кВ і вище </t>
  </si>
  <si>
    <t>V.3</t>
  </si>
  <si>
    <t>V.2</t>
  </si>
  <si>
    <t>V.1</t>
  </si>
  <si>
    <t>с.Собіщиці від ТП-177 (розвантажувальної ТП-100 кВА)</t>
  </si>
  <si>
    <t>с.Острожець від ТП-100 (розвантажувальної ТП-160 кВА)</t>
  </si>
  <si>
    <t>с.Бадівка від ТП-84 (розвантажувальної ТП-160 кВА)</t>
  </si>
  <si>
    <t>с.Селець від ТП-228 (розвантажувальної ТП-160 кВА)</t>
  </si>
  <si>
    <t>м.Корець від ТП-288 (розвантажувальної ТП-160 кВА)</t>
  </si>
  <si>
    <t>с.Новорічиця від ТП-236 (розвантажувальної ТП-160 кВА)</t>
  </si>
  <si>
    <t>с.Глинне від ТП-171 (розвантажувальної ТП-250 кВА)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</si>
  <si>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</si>
  <si>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</si>
  <si>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</si>
  <si>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</si>
  <si>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</si>
  <si>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</si>
  <si>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</si>
  <si>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</si>
  <si>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</si>
  <si>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</si>
  <si>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</si>
  <si>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</si>
  <si>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</si>
  <si>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</si>
  <si>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</si>
  <si>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</si>
  <si>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11.2.2</t>
  </si>
  <si>
    <t>11.2.3</t>
  </si>
  <si>
    <t>11.2.5</t>
  </si>
  <si>
    <t>11.2.6</t>
  </si>
  <si>
    <t>11.2.8</t>
  </si>
  <si>
    <t>Переніс діючої ТП-160 кВа з території школи с.Білашів</t>
  </si>
  <si>
    <t>Переніс діючої ТП-160 кВа з території школи с.Сіянці</t>
  </si>
  <si>
    <t>Демонтаж існуючого ТП-219 смт.Клевань</t>
  </si>
  <si>
    <t>Заміна масляних вимикачів на вакуумні в ТП(РП) 10кВ</t>
  </si>
  <si>
    <t>11.3.1</t>
  </si>
  <si>
    <t>11.3.2</t>
  </si>
  <si>
    <t>11.3.4</t>
  </si>
  <si>
    <t>11.3.5</t>
  </si>
  <si>
    <t xml:space="preserve">ПЛІ-0.4кВ від ТП-179 с. Мочулище </t>
  </si>
  <si>
    <t>ПЛ-10 кВ с. Стоянівка від ТП-58 (розвант. ТП)</t>
  </si>
  <si>
    <t>ПЛ-10 кВ с. Марянівка від ТП-48 (розвант. ТП)</t>
  </si>
  <si>
    <t>ПЛ-10 кВ с. Розваж від ТП-174 (розвант. ТП)</t>
  </si>
  <si>
    <t>ПЛ-10 кВ м.Сарни від ТП-54 (розвант. ТП)</t>
  </si>
  <si>
    <t>ПЛ-10 кВ с.Опарипси від ТП-1 (розвант. ТП)</t>
  </si>
  <si>
    <t>ПЛ-10 кВ с.Башарівка від ТП-218 (розвант. ТП)</t>
  </si>
  <si>
    <t>ПЛ-10 кВ с.Зоря від ТП-575 (розвант. ТП)</t>
  </si>
  <si>
    <t>ПЛ-10 кВ с.Собіщиці від ТП-177 (розвант. ТП)</t>
  </si>
  <si>
    <t>ПЛ-10 кВ с.Острожець від ТП-100 (розвант. ТП)</t>
  </si>
  <si>
    <t>ПЛ-10 кВ с.Бадівка від ТП-84 (розвант. ТП)</t>
  </si>
  <si>
    <t>ПЛ-10 кВ с.Селець від ТП-228 (розвант. ТП)</t>
  </si>
  <si>
    <t>ПЛ-10 кВ м.Корець від ТП-288 (розвант. ТП)</t>
  </si>
  <si>
    <t>ПЛ-10 кВ с.Новорічиця від ТП-236 (розвант. ТП)</t>
  </si>
  <si>
    <t>ПЛ-10 кВ с.Глинне від ТП-171 (розвант. ТП)</t>
  </si>
  <si>
    <t>5.V. Впровадження та розвиток системи зв'язку і телекомунікацій</t>
  </si>
  <si>
    <t>5.VI. Модернізація та закупівля транспортних засобів</t>
  </si>
  <si>
    <t>5.VIІ. Інше</t>
  </si>
  <si>
    <t>IІІ. Впровадження та розвиток АСДТК</t>
  </si>
  <si>
    <t>V. Впровадження та розвиток систем зв'язку та телекомунікацій</t>
  </si>
  <si>
    <t>VII. Інше</t>
  </si>
  <si>
    <t>І.1.4</t>
  </si>
  <si>
    <t>І.1.5</t>
  </si>
  <si>
    <t>тис.грн з ПДВ</t>
  </si>
  <si>
    <t>№ сторінки пояснювальної записки</t>
  </si>
  <si>
    <t>Будівництво, реконструкція та модернізація електричних мереж, у т.ч:</t>
  </si>
  <si>
    <t>0,4 кВ</t>
  </si>
  <si>
    <t>5.І. Будівництво, модернізація та реконструкція електричних мереж та обладнання</t>
  </si>
  <si>
    <t>І.1.1.1</t>
  </si>
  <si>
    <t>І.1.1.2</t>
  </si>
  <si>
    <t>І.1.1.3</t>
  </si>
  <si>
    <t>І.1.1.4</t>
  </si>
  <si>
    <t>білінгових систем</t>
  </si>
  <si>
    <t>у т. ч. по кварталах</t>
  </si>
  <si>
    <t>Покращення обліку електроенергії, у т.ч.:</t>
  </si>
  <si>
    <t>Система керування і отримання даних</t>
  </si>
  <si>
    <t>Телемеханіка ПС</t>
  </si>
  <si>
    <t>Архіватори мови</t>
  </si>
  <si>
    <t>Цифрові реєстратори подій</t>
  </si>
  <si>
    <t>в т.ч. з магістральними ізольованими проводами</t>
  </si>
  <si>
    <t>І.1.2.1</t>
  </si>
  <si>
    <t>І.1.2.2</t>
  </si>
  <si>
    <t>І.1.2.3</t>
  </si>
  <si>
    <t>І.1.2.4</t>
  </si>
  <si>
    <t>І.1.3.1</t>
  </si>
  <si>
    <t>І.1.3.2</t>
  </si>
  <si>
    <t>І.1.3.3</t>
  </si>
  <si>
    <t>І.1.4.1</t>
  </si>
  <si>
    <t>І.1.4.2</t>
  </si>
  <si>
    <t>І.1.4.3</t>
  </si>
  <si>
    <t>І.1.5.1</t>
  </si>
  <si>
    <t>І.1.5.2</t>
  </si>
  <si>
    <t>І.1.5.3</t>
  </si>
  <si>
    <t>тис.грн</t>
  </si>
  <si>
    <t>Вартість одиниці продукції
(тис.грн з ПДВ)</t>
  </si>
  <si>
    <t>1.1</t>
  </si>
  <si>
    <t>1.2</t>
  </si>
  <si>
    <t>1</t>
  </si>
  <si>
    <t>1.1.1</t>
  </si>
  <si>
    <t>1.2.1</t>
  </si>
  <si>
    <t>2.1</t>
  </si>
  <si>
    <t>2.1.1</t>
  </si>
  <si>
    <t>2.2</t>
  </si>
  <si>
    <t>2.2.1</t>
  </si>
  <si>
    <t>3.1</t>
  </si>
  <si>
    <t>3.2</t>
  </si>
  <si>
    <t>3.2.1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</si>
</sst>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_ ;[Red]\-#,##0.000\ "/>
    <numFmt numFmtId="174" formatCode="#,##0_ ;[Red]\-#,##0\ "/>
    <numFmt numFmtId="175" formatCode="#,##0.0_ ;[Red]\-#,##0.0\ "/>
    <numFmt numFmtId="176" formatCode="0.000"/>
    <numFmt numFmtId="177" formatCode="0.0"/>
    <numFmt numFmtId="178" formatCode="0.0%"/>
    <numFmt numFmtId="179" formatCode="#,##0.000"/>
    <numFmt numFmtId="180" formatCode="#,##0.00_ ;[Red]\-#,##0.00\ "/>
    <numFmt numFmtId="181" formatCode="#,##0.00000"/>
    <numFmt numFmtId="182" formatCode="#,##0.000000"/>
    <numFmt numFmtId="183" formatCode="[$-422]d\ mmmm\ yyyy&quot; р.&quot;"/>
    <numFmt numFmtId="184" formatCode="#,##0.0000"/>
    <numFmt numFmtId="185" formatCode="0.0000"/>
    <numFmt numFmtId="186" formatCode="0.00000"/>
    <numFmt numFmtId="187" formatCode="0.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PragmaticaCTT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9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u val="single"/>
      <sz val="10"/>
      <name val="Arial Cyr"/>
      <family val="0"/>
    </font>
    <font>
      <u val="single"/>
      <sz val="10"/>
      <name val="Arial"/>
      <family val="2"/>
    </font>
    <font>
      <b/>
      <sz val="11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i/>
      <sz val="10"/>
      <name val="Arial Cyr"/>
      <family val="0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 Cyr"/>
      <family val="0"/>
    </font>
    <font>
      <i/>
      <sz val="12"/>
      <name val="Arial Cyr"/>
      <family val="0"/>
    </font>
    <font>
      <i/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i/>
      <sz val="11"/>
      <color indexed="8"/>
      <name val="Arial"/>
      <family val="2"/>
    </font>
    <font>
      <sz val="11"/>
      <name val="Arial Cyr"/>
      <family val="0"/>
    </font>
    <font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sz val="11"/>
      <name val="Calibri"/>
      <family val="2"/>
    </font>
    <font>
      <sz val="11"/>
      <color indexed="58"/>
      <name val="Calibri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  <font>
      <sz val="12"/>
      <color indexed="8"/>
      <name val="MS Sans Serif"/>
      <family val="2"/>
    </font>
    <font>
      <sz val="12"/>
      <color indexed="8"/>
      <name val="Arial Cyr"/>
      <family val="0"/>
    </font>
    <font>
      <i/>
      <sz val="12"/>
      <name val="Times New Roman"/>
      <family val="1"/>
    </font>
    <font>
      <i/>
      <sz val="12"/>
      <name val="PragmaticaCTT"/>
      <family val="0"/>
    </font>
    <font>
      <sz val="12"/>
      <name val="PragmaticaCTT"/>
      <family val="0"/>
    </font>
    <font>
      <b/>
      <sz val="12"/>
      <color indexed="10"/>
      <name val="PragmaticaCTT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42" fillId="15" borderId="0" applyNumberFormat="0" applyBorder="0" applyAlignment="0" applyProtection="0"/>
    <xf numFmtId="0" fontId="34" fillId="2" borderId="1" applyNumberFormat="0" applyAlignment="0" applyProtection="0"/>
    <xf numFmtId="0" fontId="39" fillId="16" borderId="2" applyNumberFormat="0" applyAlignment="0" applyProtection="0"/>
    <xf numFmtId="0" fontId="43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44" fillId="0" borderId="6" applyNumberFormat="0" applyFill="0" applyAlignment="0" applyProtection="0"/>
    <xf numFmtId="0" fontId="41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0" fontId="4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3">
    <xf numFmtId="0" fontId="0" fillId="0" borderId="0" xfId="0" applyAlignment="1">
      <alignment/>
    </xf>
    <xf numFmtId="0" fontId="4" fillId="0" borderId="10" xfId="48" applyFont="1" applyFill="1" applyBorder="1" applyAlignment="1" applyProtection="1">
      <alignment horizontal="center" vertical="center" wrapText="1"/>
      <protection locked="0"/>
    </xf>
    <xf numFmtId="2" fontId="4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8" applyFont="1" applyFill="1" applyBorder="1" applyAlignment="1" applyProtection="1">
      <alignment horizontal="center" vertical="center" wrapText="1"/>
      <protection/>
    </xf>
    <xf numFmtId="0" fontId="5" fillId="0" borderId="10" xfId="48" applyFont="1" applyFill="1" applyBorder="1" applyAlignment="1" applyProtection="1">
      <alignment horizontal="center" vertical="center" wrapText="1"/>
      <protection/>
    </xf>
    <xf numFmtId="0" fontId="6" fillId="0" borderId="10" xfId="48" applyFont="1" applyFill="1" applyBorder="1" applyAlignment="1" applyProtection="1">
      <alignment horizontal="center" vertical="center" wrapText="1"/>
      <protection/>
    </xf>
    <xf numFmtId="10" fontId="4" fillId="0" borderId="10" xfId="48" applyNumberFormat="1" applyFont="1" applyFill="1" applyBorder="1" applyAlignment="1" applyProtection="1">
      <alignment horizontal="center" vertical="center" wrapText="1"/>
      <protection/>
    </xf>
    <xf numFmtId="4" fontId="4" fillId="0" borderId="10" xfId="48" applyNumberFormat="1" applyFont="1" applyFill="1" applyBorder="1" applyAlignment="1" applyProtection="1">
      <alignment horizontal="center" vertical="center" wrapText="1"/>
      <protection/>
    </xf>
    <xf numFmtId="4" fontId="4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8" applyFont="1" applyFill="1" applyBorder="1" applyAlignment="1">
      <alignment horizontal="center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17" fillId="0" borderId="0" xfId="71" applyFont="1" applyBorder="1" applyAlignment="1" applyProtection="1">
      <alignment horizontal="left"/>
      <protection hidden="1"/>
    </xf>
    <xf numFmtId="0" fontId="16" fillId="0" borderId="0" xfId="71" applyFont="1" applyProtection="1">
      <alignment/>
      <protection hidden="1"/>
    </xf>
    <xf numFmtId="0" fontId="16" fillId="0" borderId="0" xfId="71" applyFont="1" applyAlignment="1" applyProtection="1">
      <alignment horizontal="left" indent="3"/>
      <protection hidden="1"/>
    </xf>
    <xf numFmtId="0" fontId="13" fillId="0" borderId="0" xfId="48" applyFont="1">
      <alignment/>
      <protection/>
    </xf>
    <xf numFmtId="0" fontId="0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0" xfId="48" applyFont="1" applyAlignment="1" applyProtection="1">
      <alignment horizontal="center" vertical="center" wrapText="1"/>
      <protection locked="0"/>
    </xf>
    <xf numFmtId="0" fontId="0" fillId="0" borderId="10" xfId="48" applyFont="1" applyBorder="1" applyAlignment="1" applyProtection="1">
      <alignment horizontal="center" vertical="center" wrapText="1"/>
      <protection/>
    </xf>
    <xf numFmtId="0" fontId="0" fillId="0" borderId="10" xfId="48" applyFont="1" applyBorder="1" applyAlignment="1" applyProtection="1">
      <alignment horizontal="center" vertical="center" wrapText="1"/>
      <protection locked="0"/>
    </xf>
    <xf numFmtId="0" fontId="0" fillId="0" borderId="0" xfId="48" applyFont="1" applyBorder="1" applyAlignment="1" applyProtection="1">
      <alignment horizontal="center" vertical="center" wrapText="1"/>
      <protection locked="0"/>
    </xf>
    <xf numFmtId="1" fontId="0" fillId="0" borderId="10" xfId="48" applyNumberFormat="1" applyFont="1" applyBorder="1" applyAlignment="1" applyProtection="1">
      <alignment horizontal="center" vertical="center" wrapText="1"/>
      <protection locked="0"/>
    </xf>
    <xf numFmtId="0" fontId="0" fillId="0" borderId="0" xfId="48" applyFont="1" applyFill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0" fontId="0" fillId="0" borderId="10" xfId="48" applyFont="1" applyBorder="1">
      <alignment/>
      <protection/>
    </xf>
    <xf numFmtId="0" fontId="0" fillId="0" borderId="0" xfId="48" applyFont="1">
      <alignment/>
      <protection/>
    </xf>
    <xf numFmtId="0" fontId="0" fillId="0" borderId="0" xfId="48" applyFont="1" applyProtection="1">
      <alignment/>
      <protection/>
    </xf>
    <xf numFmtId="0" fontId="0" fillId="0" borderId="0" xfId="48" applyFont="1" applyBorder="1" applyProtection="1">
      <alignment/>
      <protection/>
    </xf>
    <xf numFmtId="0" fontId="0" fillId="0" borderId="0" xfId="48" applyFont="1" applyBorder="1" applyAlignment="1" applyProtection="1">
      <alignment vertical="top"/>
      <protection/>
    </xf>
    <xf numFmtId="4" fontId="0" fillId="0" borderId="10" xfId="48" applyNumberFormat="1" applyFont="1" applyFill="1" applyBorder="1" applyAlignment="1" applyProtection="1">
      <alignment horizontal="center" vertical="center" wrapText="1"/>
      <protection/>
    </xf>
    <xf numFmtId="10" fontId="0" fillId="0" borderId="10" xfId="48" applyNumberFormat="1" applyFont="1" applyFill="1" applyBorder="1" applyAlignment="1" applyProtection="1">
      <alignment horizontal="center" vertical="center" wrapText="1"/>
      <protection/>
    </xf>
    <xf numFmtId="2" fontId="0" fillId="0" borderId="0" xfId="48" applyNumberFormat="1" applyFont="1" applyBorder="1" applyProtection="1">
      <alignment/>
      <protection/>
    </xf>
    <xf numFmtId="0" fontId="0" fillId="0" borderId="0" xfId="48" applyFont="1" applyAlignment="1" applyProtection="1">
      <alignment horizontal="center"/>
      <protection/>
    </xf>
    <xf numFmtId="49" fontId="0" fillId="0" borderId="12" xfId="48" applyNumberFormat="1" applyFont="1" applyFill="1" applyBorder="1" applyAlignment="1" applyProtection="1">
      <alignment horizontal="right" vertical="center" wrapText="1"/>
      <protection/>
    </xf>
    <xf numFmtId="49" fontId="0" fillId="0" borderId="13" xfId="48" applyNumberFormat="1" applyFont="1" applyFill="1" applyBorder="1" applyAlignment="1" applyProtection="1">
      <alignment horizontal="right" vertical="center" wrapText="1"/>
      <protection/>
    </xf>
    <xf numFmtId="49" fontId="0" fillId="0" borderId="14" xfId="48" applyNumberFormat="1" applyFont="1" applyFill="1" applyBorder="1" applyAlignment="1" applyProtection="1">
      <alignment horizontal="right" vertical="center" wrapText="1"/>
      <protection/>
    </xf>
    <xf numFmtId="0" fontId="0" fillId="0" borderId="0" xfId="48" applyFont="1" applyBorder="1" applyAlignment="1" applyProtection="1">
      <alignment horizontal="center" vertical="center" wrapText="1"/>
      <protection/>
    </xf>
    <xf numFmtId="0" fontId="0" fillId="0" borderId="0" xfId="48" applyFont="1" applyAlignment="1" applyProtection="1">
      <alignment horizontal="center" vertical="center" wrapText="1"/>
      <protection/>
    </xf>
    <xf numFmtId="0" fontId="0" fillId="0" borderId="0" xfId="48" applyFont="1" applyFill="1" applyProtection="1">
      <alignment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 applyProtection="1">
      <alignment horizontal="center" vertical="center" wrapText="1"/>
      <protection/>
    </xf>
    <xf numFmtId="0" fontId="4" fillId="0" borderId="10" xfId="48" applyFont="1" applyBorder="1" applyAlignment="1" applyProtection="1">
      <alignment horizontal="center" vertical="center" wrapText="1"/>
      <protection locked="0"/>
    </xf>
    <xf numFmtId="1" fontId="4" fillId="0" borderId="10" xfId="48" applyNumberFormat="1" applyFont="1" applyBorder="1" applyAlignment="1" applyProtection="1">
      <alignment horizontal="center" vertical="center" wrapText="1"/>
      <protection locked="0"/>
    </xf>
    <xf numFmtId="2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1" fillId="8" borderId="10" xfId="48" applyFont="1" applyFill="1" applyBorder="1" applyAlignment="1" applyProtection="1">
      <alignment horizontal="center" vertical="center" wrapText="1"/>
      <protection locked="0"/>
    </xf>
    <xf numFmtId="2" fontId="21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27" fillId="8" borderId="10" xfId="48" applyFont="1" applyFill="1" applyBorder="1" applyAlignment="1" applyProtection="1">
      <alignment horizontal="center" vertical="center" wrapText="1"/>
      <protection/>
    </xf>
    <xf numFmtId="4" fontId="4" fillId="8" borderId="11" xfId="48" applyNumberFormat="1" applyFont="1" applyFill="1" applyBorder="1" applyAlignment="1" applyProtection="1">
      <alignment horizontal="center" vertical="center" wrapText="1"/>
      <protection locked="0"/>
    </xf>
    <xf numFmtId="0" fontId="21" fillId="8" borderId="10" xfId="48" applyFont="1" applyFill="1" applyBorder="1" applyAlignment="1" applyProtection="1">
      <alignment horizontal="center" vertical="center" wrapText="1"/>
      <protection/>
    </xf>
    <xf numFmtId="49" fontId="0" fillId="0" borderId="10" xfId="48" applyNumberFormat="1" applyFont="1" applyFill="1" applyBorder="1" applyAlignment="1" applyProtection="1">
      <alignment horizontal="right" vertical="center" wrapText="1"/>
      <protection/>
    </xf>
    <xf numFmtId="0" fontId="0" fillId="0" borderId="10" xfId="48" applyFont="1" applyFill="1" applyBorder="1" applyAlignment="1" applyProtection="1">
      <alignment horizontal="left" vertical="center" wrapText="1"/>
      <protection/>
    </xf>
    <xf numFmtId="0" fontId="0" fillId="0" borderId="10" xfId="48" applyFont="1" applyFill="1" applyBorder="1" applyAlignment="1" applyProtection="1">
      <alignment vertical="center" wrapText="1"/>
      <protection/>
    </xf>
    <xf numFmtId="0" fontId="0" fillId="0" borderId="15" xfId="48" applyFont="1" applyBorder="1" applyAlignment="1" applyProtection="1">
      <alignment vertical="center"/>
      <protection/>
    </xf>
    <xf numFmtId="0" fontId="0" fillId="0" borderId="10" xfId="48" applyFont="1" applyBorder="1" applyAlignment="1" applyProtection="1">
      <alignment vertical="center"/>
      <protection/>
    </xf>
    <xf numFmtId="0" fontId="0" fillId="0" borderId="16" xfId="48" applyFont="1" applyBorder="1" applyAlignment="1" applyProtection="1">
      <alignment vertical="center"/>
      <protection/>
    </xf>
    <xf numFmtId="49" fontId="29" fillId="0" borderId="12" xfId="48" applyNumberFormat="1" applyFont="1" applyFill="1" applyBorder="1" applyAlignment="1" applyProtection="1">
      <alignment horizontal="right" vertical="center" wrapText="1"/>
      <protection/>
    </xf>
    <xf numFmtId="4" fontId="0" fillId="8" borderId="10" xfId="48" applyNumberFormat="1" applyFont="1" applyFill="1" applyBorder="1" applyAlignment="1" applyProtection="1">
      <alignment horizontal="center" vertical="center"/>
      <protection locked="0"/>
    </xf>
    <xf numFmtId="0" fontId="0" fillId="8" borderId="10" xfId="48" applyFont="1" applyFill="1" applyBorder="1" applyAlignment="1" applyProtection="1">
      <alignment horizontal="center"/>
      <protection/>
    </xf>
    <xf numFmtId="0" fontId="19" fillId="0" borderId="10" xfId="48" applyFont="1" applyFill="1" applyBorder="1" applyAlignment="1" applyProtection="1">
      <alignment horizontal="center" vertical="center" wrapText="1"/>
      <protection locked="0"/>
    </xf>
    <xf numFmtId="2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48" applyNumberFormat="1" applyFont="1" applyFill="1" applyBorder="1" applyAlignment="1" applyProtection="1">
      <alignment horizontal="center" vertical="center" wrapText="1"/>
      <protection/>
    </xf>
    <xf numFmtId="4" fontId="27" fillId="8" borderId="10" xfId="48" applyNumberFormat="1" applyFont="1" applyFill="1" applyBorder="1" applyAlignment="1">
      <alignment wrapText="1"/>
      <protection/>
    </xf>
    <xf numFmtId="0" fontId="21" fillId="8" borderId="10" xfId="48" applyFont="1" applyFill="1" applyBorder="1">
      <alignment/>
      <protection/>
    </xf>
    <xf numFmtId="0" fontId="21" fillId="8" borderId="10" xfId="48" applyFont="1" applyFill="1" applyBorder="1" applyAlignment="1">
      <alignment horizontal="center"/>
      <protection/>
    </xf>
    <xf numFmtId="4" fontId="21" fillId="8" borderId="10" xfId="48" applyNumberFormat="1" applyFont="1" applyFill="1" applyBorder="1" applyAlignment="1">
      <alignment wrapText="1"/>
      <protection/>
    </xf>
    <xf numFmtId="0" fontId="0" fillId="18" borderId="0" xfId="48" applyFont="1" applyFill="1" applyAlignment="1" applyProtection="1">
      <alignment horizontal="center" vertical="center" wrapText="1"/>
      <protection locked="0"/>
    </xf>
    <xf numFmtId="0" fontId="0" fillId="18" borderId="0" xfId="48" applyFont="1" applyFill="1">
      <alignment/>
      <protection/>
    </xf>
    <xf numFmtId="0" fontId="0" fillId="18" borderId="0" xfId="48" applyFont="1" applyFill="1" applyProtection="1">
      <alignment/>
      <protection/>
    </xf>
    <xf numFmtId="0" fontId="0" fillId="18" borderId="0" xfId="48" applyFont="1" applyFill="1" applyAlignment="1" applyProtection="1">
      <alignment horizontal="center" vertical="center" wrapText="1"/>
      <protection/>
    </xf>
    <xf numFmtId="0" fontId="0" fillId="0" borderId="0" xfId="48" applyFont="1" applyFill="1">
      <alignment/>
      <protection/>
    </xf>
    <xf numFmtId="4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Protection="1">
      <alignment/>
      <protection/>
    </xf>
    <xf numFmtId="1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48" applyFont="1" applyFill="1" applyBorder="1" applyAlignment="1" applyProtection="1">
      <alignment horizontal="center" vertical="center" wrapText="1"/>
      <protection locked="0"/>
    </xf>
    <xf numFmtId="0" fontId="21" fillId="0" borderId="10" xfId="48" applyFont="1" applyFill="1" applyBorder="1" applyAlignment="1" applyProtection="1">
      <alignment horizontal="center" vertical="center" wrapText="1"/>
      <protection locked="0"/>
    </xf>
    <xf numFmtId="2" fontId="8" fillId="0" borderId="10" xfId="48" applyNumberFormat="1" applyFont="1" applyFill="1" applyBorder="1" applyAlignment="1" applyProtection="1">
      <alignment horizontal="center" vertical="center" wrapText="1"/>
      <protection locked="0"/>
    </xf>
    <xf numFmtId="1" fontId="4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/>
      <protection/>
    </xf>
    <xf numFmtId="0" fontId="0" fillId="0" borderId="17" xfId="48" applyFont="1" applyFill="1" applyBorder="1" applyProtection="1">
      <alignment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0" fontId="0" fillId="0" borderId="17" xfId="48" applyFont="1" applyFill="1" applyBorder="1" applyAlignment="1" applyProtection="1">
      <alignment horizontal="center" vertical="center"/>
      <protection/>
    </xf>
    <xf numFmtId="0" fontId="0" fillId="0" borderId="18" xfId="48" applyFont="1" applyFill="1" applyBorder="1" applyAlignment="1" applyProtection="1">
      <alignment horizontal="center" vertical="center"/>
      <protection/>
    </xf>
    <xf numFmtId="4" fontId="0" fillId="0" borderId="15" xfId="48" applyNumberFormat="1" applyFont="1" applyFill="1" applyBorder="1" applyAlignment="1" applyProtection="1">
      <alignment horizontal="center" vertical="center"/>
      <protection locked="0"/>
    </xf>
    <xf numFmtId="4" fontId="0" fillId="0" borderId="19" xfId="48" applyNumberFormat="1" applyFont="1" applyFill="1" applyBorder="1" applyAlignment="1" applyProtection="1">
      <alignment horizontal="center" vertical="center"/>
      <protection locked="0"/>
    </xf>
    <xf numFmtId="0" fontId="0" fillId="0" borderId="20" xfId="48" applyFont="1" applyFill="1" applyBorder="1" applyAlignment="1" applyProtection="1">
      <alignment horizontal="center" vertical="center"/>
      <protection/>
    </xf>
    <xf numFmtId="0" fontId="28" fillId="0" borderId="17" xfId="48" applyFont="1" applyFill="1" applyBorder="1" applyAlignment="1" applyProtection="1">
      <alignment horizontal="center" vertical="center"/>
      <protection/>
    </xf>
    <xf numFmtId="4" fontId="29" fillId="0" borderId="11" xfId="48" applyNumberFormat="1" applyFont="1" applyFill="1" applyBorder="1" applyAlignment="1" applyProtection="1">
      <alignment horizontal="center" vertical="center"/>
      <protection/>
    </xf>
    <xf numFmtId="4" fontId="0" fillId="0" borderId="21" xfId="48" applyNumberFormat="1" applyFont="1" applyFill="1" applyBorder="1" applyAlignment="1" applyProtection="1">
      <alignment horizontal="center" vertical="center"/>
      <protection locked="0"/>
    </xf>
    <xf numFmtId="4" fontId="0" fillId="0" borderId="22" xfId="48" applyNumberFormat="1" applyFont="1" applyFill="1" applyBorder="1" applyAlignment="1" applyProtection="1">
      <alignment horizontal="center" vertical="center"/>
      <protection locked="0"/>
    </xf>
    <xf numFmtId="0" fontId="0" fillId="0" borderId="23" xfId="48" applyFont="1" applyFill="1" applyBorder="1" applyAlignment="1" applyProtection="1">
      <alignment horizontal="center" vertical="center"/>
      <protection/>
    </xf>
    <xf numFmtId="2" fontId="0" fillId="0" borderId="10" xfId="48" applyNumberFormat="1" applyFont="1" applyFill="1" applyBorder="1" applyAlignment="1" applyProtection="1">
      <alignment horizontal="center" vertical="center"/>
      <protection/>
    </xf>
    <xf numFmtId="4" fontId="0" fillId="0" borderId="17" xfId="48" applyNumberFormat="1" applyFont="1" applyFill="1" applyBorder="1" applyAlignment="1" applyProtection="1">
      <alignment horizontal="center" vertical="center"/>
      <protection locked="0"/>
    </xf>
    <xf numFmtId="0" fontId="0" fillId="0" borderId="24" xfId="48" applyFont="1" applyFill="1" applyBorder="1" applyAlignment="1" applyProtection="1">
      <alignment horizontal="center" vertical="center" wrapText="1"/>
      <protection/>
    </xf>
    <xf numFmtId="4" fontId="0" fillId="0" borderId="23" xfId="48" applyNumberFormat="1" applyFont="1" applyFill="1" applyBorder="1" applyAlignment="1" applyProtection="1">
      <alignment horizontal="center" vertical="center"/>
      <protection locked="0"/>
    </xf>
    <xf numFmtId="0" fontId="0" fillId="0" borderId="15" xfId="48" applyFont="1" applyFill="1" applyBorder="1" applyAlignment="1" applyProtection="1">
      <alignment horizontal="center" vertical="center" wrapText="1"/>
      <protection/>
    </xf>
    <xf numFmtId="4" fontId="0" fillId="0" borderId="20" xfId="48" applyNumberFormat="1" applyFont="1" applyFill="1" applyBorder="1" applyAlignment="1" applyProtection="1">
      <alignment horizontal="center" vertical="center"/>
      <protection locked="0"/>
    </xf>
    <xf numFmtId="2" fontId="0" fillId="0" borderId="24" xfId="48" applyNumberFormat="1" applyFont="1" applyFill="1" applyBorder="1" applyAlignment="1" applyProtection="1">
      <alignment horizontal="center" vertical="center" wrapText="1"/>
      <protection/>
    </xf>
    <xf numFmtId="4" fontId="28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0" fillId="0" borderId="24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48" applyFont="1" applyFill="1" applyBorder="1" applyAlignment="1" applyProtection="1">
      <alignment horizontal="center" vertical="center"/>
      <protection/>
    </xf>
    <xf numFmtId="2" fontId="29" fillId="0" borderId="24" xfId="48" applyNumberFormat="1" applyFont="1" applyFill="1" applyBorder="1" applyAlignment="1" applyProtection="1">
      <alignment horizontal="center" vertical="center" wrapText="1"/>
      <protection/>
    </xf>
    <xf numFmtId="1" fontId="29" fillId="0" borderId="24" xfId="48" applyNumberFormat="1" applyFont="1" applyFill="1" applyBorder="1" applyAlignment="1" applyProtection="1">
      <alignment horizontal="center" vertical="center" wrapText="1"/>
      <protection/>
    </xf>
    <xf numFmtId="3" fontId="29" fillId="0" borderId="11" xfId="48" applyNumberFormat="1" applyFont="1" applyFill="1" applyBorder="1" applyAlignment="1" applyProtection="1">
      <alignment horizontal="center" vertical="center"/>
      <protection/>
    </xf>
    <xf numFmtId="1" fontId="0" fillId="0" borderId="10" xfId="48" applyNumberFormat="1" applyFont="1" applyFill="1" applyBorder="1" applyAlignment="1" applyProtection="1">
      <alignment horizontal="center" vertical="center"/>
      <protection/>
    </xf>
    <xf numFmtId="4" fontId="0" fillId="0" borderId="10" xfId="48" applyNumberFormat="1" applyFont="1" applyBorder="1" applyAlignment="1">
      <alignment horizontal="center"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 locked="0"/>
    </xf>
    <xf numFmtId="4" fontId="21" fillId="8" borderId="10" xfId="48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48" applyNumberFormat="1" applyFont="1" applyBorder="1" applyAlignment="1">
      <alignment horizontal="center"/>
      <protection/>
    </xf>
    <xf numFmtId="0" fontId="49" fillId="0" borderId="0" xfId="71" applyFont="1" applyAlignment="1" applyProtection="1">
      <alignment horizontal="left"/>
      <protection hidden="1"/>
    </xf>
    <xf numFmtId="49" fontId="9" fillId="0" borderId="10" xfId="48" applyNumberFormat="1" applyFont="1" applyFill="1" applyBorder="1" applyAlignment="1">
      <alignment horizontal="center"/>
      <protection/>
    </xf>
    <xf numFmtId="0" fontId="50" fillId="0" borderId="0" xfId="48" applyFont="1" applyFill="1" applyProtection="1">
      <alignment/>
      <protection/>
    </xf>
    <xf numFmtId="4" fontId="50" fillId="0" borderId="0" xfId="48" applyNumberFormat="1" applyFont="1" applyProtection="1">
      <alignment/>
      <protection/>
    </xf>
    <xf numFmtId="0" fontId="50" fillId="0" borderId="0" xfId="48" applyFont="1" applyBorder="1" applyAlignment="1" applyProtection="1">
      <alignment horizontal="center" vertical="center" wrapText="1"/>
      <protection/>
    </xf>
    <xf numFmtId="0" fontId="50" fillId="0" borderId="0" xfId="48" applyFont="1" applyProtection="1">
      <alignment/>
      <protection/>
    </xf>
    <xf numFmtId="0" fontId="51" fillId="0" borderId="10" xfId="48" applyFont="1" applyFill="1" applyBorder="1" applyAlignment="1">
      <alignment horizontal="center" vertical="center" wrapText="1"/>
      <protection/>
    </xf>
    <xf numFmtId="0" fontId="12" fillId="0" borderId="10" xfId="48" applyFont="1" applyFill="1" applyBorder="1">
      <alignment/>
      <protection/>
    </xf>
    <xf numFmtId="0" fontId="51" fillId="0" borderId="10" xfId="48" applyFont="1" applyBorder="1">
      <alignment/>
      <protection/>
    </xf>
    <xf numFmtId="49" fontId="12" fillId="0" borderId="0" xfId="48" applyNumberFormat="1" applyFont="1">
      <alignment/>
      <protection/>
    </xf>
    <xf numFmtId="0" fontId="12" fillId="0" borderId="0" xfId="48" applyFont="1">
      <alignment/>
      <protection/>
    </xf>
    <xf numFmtId="0" fontId="53" fillId="0" borderId="0" xfId="71" applyFont="1" applyBorder="1" applyAlignment="1" applyProtection="1">
      <alignment horizontal="left"/>
      <protection hidden="1"/>
    </xf>
    <xf numFmtId="0" fontId="51" fillId="0" borderId="0" xfId="48" applyFont="1" applyBorder="1">
      <alignment/>
      <protection/>
    </xf>
    <xf numFmtId="0" fontId="12" fillId="0" borderId="0" xfId="48" applyFont="1" applyAlignment="1">
      <alignment horizontal="center"/>
      <protection/>
    </xf>
    <xf numFmtId="0" fontId="51" fillId="0" borderId="0" xfId="71" applyFont="1" applyProtection="1">
      <alignment/>
      <protection hidden="1"/>
    </xf>
    <xf numFmtId="0" fontId="51" fillId="0" borderId="0" xfId="48" applyFont="1">
      <alignment/>
      <protection/>
    </xf>
    <xf numFmtId="0" fontId="12" fillId="0" borderId="0" xfId="71" applyFont="1" applyProtection="1">
      <alignment/>
      <protection hidden="1"/>
    </xf>
    <xf numFmtId="0" fontId="12" fillId="0" borderId="0" xfId="71" applyFont="1" applyAlignment="1" applyProtection="1">
      <alignment horizontal="left"/>
      <protection hidden="1"/>
    </xf>
    <xf numFmtId="0" fontId="12" fillId="0" borderId="0" xfId="71" applyFont="1" applyAlignment="1" applyProtection="1">
      <alignment horizontal="left" indent="3"/>
      <protection hidden="1"/>
    </xf>
    <xf numFmtId="49" fontId="13" fillId="0" borderId="0" xfId="48" applyNumberFormat="1" applyFont="1">
      <alignment/>
      <protection/>
    </xf>
    <xf numFmtId="49" fontId="51" fillId="0" borderId="10" xfId="48" applyNumberFormat="1" applyFont="1" applyBorder="1" applyAlignment="1">
      <alignment horizontal="left"/>
      <protection/>
    </xf>
    <xf numFmtId="0" fontId="51" fillId="0" borderId="10" xfId="48" applyFont="1" applyBorder="1" applyAlignment="1">
      <alignment horizontal="center" wrapText="1"/>
      <protection/>
    </xf>
    <xf numFmtId="0" fontId="51" fillId="0" borderId="10" xfId="48" applyFont="1" applyBorder="1" applyAlignment="1">
      <alignment horizontal="left"/>
      <protection/>
    </xf>
    <xf numFmtId="49" fontId="51" fillId="0" borderId="0" xfId="48" applyNumberFormat="1" applyFont="1" applyAlignment="1">
      <alignment horizontal="right"/>
      <protection/>
    </xf>
    <xf numFmtId="0" fontId="51" fillId="0" borderId="25" xfId="48" applyFont="1" applyBorder="1">
      <alignment/>
      <protection/>
    </xf>
    <xf numFmtId="0" fontId="51" fillId="0" borderId="0" xfId="48" applyFont="1" applyAlignment="1">
      <alignment horizontal="center"/>
      <protection/>
    </xf>
    <xf numFmtId="0" fontId="51" fillId="0" borderId="0" xfId="71" applyFont="1" applyAlignment="1" applyProtection="1">
      <alignment horizontal="left"/>
      <protection hidden="1"/>
    </xf>
    <xf numFmtId="0" fontId="51" fillId="0" borderId="0" xfId="71" applyFont="1" applyAlignment="1" applyProtection="1">
      <alignment horizontal="left" indent="3"/>
      <protection hidden="1"/>
    </xf>
    <xf numFmtId="49" fontId="51" fillId="10" borderId="10" xfId="48" applyNumberFormat="1" applyFont="1" applyFill="1" applyBorder="1" applyAlignment="1">
      <alignment horizontal="center" vertical="center"/>
      <protection/>
    </xf>
    <xf numFmtId="0" fontId="51" fillId="10" borderId="10" xfId="48" applyFont="1" applyFill="1" applyBorder="1" applyAlignment="1">
      <alignment horizontal="center" vertical="center" wrapText="1"/>
      <protection/>
    </xf>
    <xf numFmtId="0" fontId="51" fillId="10" borderId="10" xfId="48" applyFont="1" applyFill="1" applyBorder="1" applyAlignment="1">
      <alignment horizontal="center" vertical="center"/>
      <protection/>
    </xf>
    <xf numFmtId="0" fontId="12" fillId="10" borderId="10" xfId="48" applyFont="1" applyFill="1" applyBorder="1" applyAlignment="1">
      <alignment horizontal="center" vertical="center"/>
      <protection/>
    </xf>
    <xf numFmtId="0" fontId="0" fillId="10" borderId="10" xfId="48" applyFont="1" applyFill="1" applyBorder="1" applyAlignment="1" applyProtection="1">
      <alignment horizontal="center" vertical="center" wrapText="1"/>
      <protection/>
    </xf>
    <xf numFmtId="0" fontId="0" fillId="10" borderId="11" xfId="48" applyFont="1" applyFill="1" applyBorder="1" applyAlignment="1" applyProtection="1">
      <alignment horizontal="center" vertical="center" wrapText="1"/>
      <protection/>
    </xf>
    <xf numFmtId="0" fontId="0" fillId="10" borderId="21" xfId="48" applyFont="1" applyFill="1" applyBorder="1" applyAlignment="1" applyProtection="1">
      <alignment horizontal="center" vertical="center" wrapText="1"/>
      <protection/>
    </xf>
    <xf numFmtId="0" fontId="0" fillId="10" borderId="21" xfId="48" applyFont="1" applyFill="1" applyBorder="1" applyAlignment="1" applyProtection="1">
      <alignment horizontal="center"/>
      <protection/>
    </xf>
    <xf numFmtId="0" fontId="4" fillId="10" borderId="10" xfId="48" applyFont="1" applyFill="1" applyBorder="1" applyAlignment="1" applyProtection="1">
      <alignment horizontal="center" vertical="center" wrapText="1"/>
      <protection/>
    </xf>
    <xf numFmtId="0" fontId="4" fillId="10" borderId="11" xfId="48" applyFont="1" applyFill="1" applyBorder="1" applyAlignment="1" applyProtection="1">
      <alignment horizontal="center" vertical="center" wrapText="1"/>
      <protection/>
    </xf>
    <xf numFmtId="0" fontId="4" fillId="10" borderId="26" xfId="48" applyFont="1" applyFill="1" applyBorder="1" applyAlignment="1" applyProtection="1">
      <alignment horizontal="center" vertical="center" wrapText="1"/>
      <protection/>
    </xf>
    <xf numFmtId="49" fontId="51" fillId="10" borderId="10" xfId="48" applyNumberFormat="1" applyFont="1" applyFill="1" applyBorder="1" applyAlignment="1">
      <alignment horizontal="center"/>
      <protection/>
    </xf>
    <xf numFmtId="0" fontId="51" fillId="10" borderId="10" xfId="48" applyFont="1" applyFill="1" applyBorder="1" applyAlignment="1">
      <alignment horizontal="center" wrapText="1"/>
      <protection/>
    </xf>
    <xf numFmtId="0" fontId="0" fillId="10" borderId="26" xfId="48" applyFont="1" applyFill="1" applyBorder="1" applyAlignment="1" applyProtection="1">
      <alignment horizontal="center" vertical="center" wrapText="1"/>
      <protection/>
    </xf>
    <xf numFmtId="0" fontId="4" fillId="10" borderId="10" xfId="48" applyFont="1" applyFill="1" applyBorder="1" applyAlignment="1" applyProtection="1">
      <alignment horizontal="center" vertical="center" wrapText="1"/>
      <protection locked="0"/>
    </xf>
    <xf numFmtId="0" fontId="4" fillId="10" borderId="26" xfId="48" applyFont="1" applyFill="1" applyBorder="1" applyAlignment="1" applyProtection="1">
      <alignment horizontal="center" vertical="center" wrapText="1"/>
      <protection locked="0"/>
    </xf>
    <xf numFmtId="0" fontId="4" fillId="10" borderId="11" xfId="48" applyFont="1" applyFill="1" applyBorder="1" applyAlignment="1" applyProtection="1">
      <alignment horizontal="center" vertical="center" wrapText="1"/>
      <protection locked="0"/>
    </xf>
    <xf numFmtId="49" fontId="0" fillId="0" borderId="24" xfId="48" applyNumberFormat="1" applyFont="1" applyFill="1" applyBorder="1" applyAlignment="1" applyProtection="1">
      <alignment horizontal="right" vertical="center" wrapText="1"/>
      <protection/>
    </xf>
    <xf numFmtId="49" fontId="0" fillId="0" borderId="27" xfId="48" applyNumberFormat="1" applyFont="1" applyFill="1" applyBorder="1" applyAlignment="1" applyProtection="1">
      <alignment horizontal="right" vertical="center" wrapText="1"/>
      <protection/>
    </xf>
    <xf numFmtId="49" fontId="29" fillId="0" borderId="24" xfId="48" applyNumberFormat="1" applyFont="1" applyFill="1" applyBorder="1" applyAlignment="1" applyProtection="1">
      <alignment horizontal="right" vertical="center" wrapText="1"/>
      <protection/>
    </xf>
    <xf numFmtId="49" fontId="0" fillId="0" borderId="28" xfId="48" applyNumberFormat="1" applyFont="1" applyFill="1" applyBorder="1" applyAlignment="1" applyProtection="1">
      <alignment horizontal="right" vertical="center" wrapText="1"/>
      <protection/>
    </xf>
    <xf numFmtId="49" fontId="0" fillId="0" borderId="29" xfId="48" applyNumberFormat="1" applyFont="1" applyFill="1" applyBorder="1" applyAlignment="1" applyProtection="1">
      <alignment horizontal="right" vertical="center" wrapText="1"/>
      <protection/>
    </xf>
    <xf numFmtId="49" fontId="0" fillId="0" borderId="30" xfId="48" applyNumberFormat="1" applyFont="1" applyFill="1" applyBorder="1" applyAlignment="1" applyProtection="1">
      <alignment horizontal="right" vertical="center" wrapText="1"/>
      <protection/>
    </xf>
    <xf numFmtId="0" fontId="55" fillId="0" borderId="0" xfId="48" applyFont="1" applyAlignment="1">
      <alignment horizontal="center"/>
      <protection/>
    </xf>
    <xf numFmtId="0" fontId="51" fillId="0" borderId="10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/>
      <protection/>
    </xf>
    <xf numFmtId="0" fontId="12" fillId="0" borderId="0" xfId="48" applyFont="1" applyBorder="1" applyAlignment="1">
      <alignment horizontal="center" vertical="center"/>
      <protection/>
    </xf>
    <xf numFmtId="0" fontId="51" fillId="0" borderId="10" xfId="48" applyFont="1" applyBorder="1" applyAlignment="1">
      <alignment horizontal="center" vertical="center" wrapText="1"/>
      <protection/>
    </xf>
    <xf numFmtId="49" fontId="51" fillId="0" borderId="10" xfId="48" applyNumberFormat="1" applyFont="1" applyBorder="1" applyAlignment="1">
      <alignment horizontal="left" vertical="center"/>
      <protection/>
    </xf>
    <xf numFmtId="0" fontId="51" fillId="0" borderId="10" xfId="48" applyFont="1" applyBorder="1" applyAlignment="1">
      <alignment horizontal="left" vertical="center" wrapText="1" shrinkToFit="1"/>
      <protection/>
    </xf>
    <xf numFmtId="49" fontId="0" fillId="0" borderId="10" xfId="48" applyNumberFormat="1" applyFont="1" applyBorder="1" applyAlignment="1">
      <alignment horizontal="center"/>
      <protection/>
    </xf>
    <xf numFmtId="0" fontId="48" fillId="0" borderId="10" xfId="48" applyFont="1" applyFill="1" applyBorder="1" applyAlignment="1" applyProtection="1">
      <alignment horizontal="center" vertical="center" wrapText="1"/>
      <protection/>
    </xf>
    <xf numFmtId="4" fontId="6" fillId="0" borderId="10" xfId="48" applyNumberFormat="1" applyFont="1" applyFill="1" applyBorder="1" applyAlignment="1" applyProtection="1">
      <alignment horizontal="center" vertical="center" wrapText="1"/>
      <protection/>
    </xf>
    <xf numFmtId="10" fontId="6" fillId="0" borderId="10" xfId="48" applyNumberFormat="1" applyFont="1" applyFill="1" applyBorder="1" applyAlignment="1" applyProtection="1">
      <alignment horizontal="center" vertical="center" wrapText="1"/>
      <protection/>
    </xf>
    <xf numFmtId="4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8" applyFont="1" applyFill="1">
      <alignment/>
      <protection/>
    </xf>
    <xf numFmtId="49" fontId="0" fillId="0" borderId="10" xfId="48" applyNumberFormat="1" applyFont="1" applyFill="1" applyBorder="1" applyAlignment="1" applyProtection="1">
      <alignment vertical="center" wrapText="1"/>
      <protection/>
    </xf>
    <xf numFmtId="49" fontId="29" fillId="0" borderId="31" xfId="48" applyNumberFormat="1" applyFont="1" applyFill="1" applyBorder="1" applyAlignment="1" applyProtection="1">
      <alignment horizontal="right" vertical="center" wrapText="1"/>
      <protection/>
    </xf>
    <xf numFmtId="0" fontId="29" fillId="0" borderId="26" xfId="48" applyFont="1" applyFill="1" applyBorder="1" applyAlignment="1" applyProtection="1">
      <alignment vertical="center" wrapText="1"/>
      <protection/>
    </xf>
    <xf numFmtId="4" fontId="29" fillId="0" borderId="26" xfId="48" applyNumberFormat="1" applyFont="1" applyFill="1" applyBorder="1" applyAlignment="1" applyProtection="1">
      <alignment horizontal="center" vertical="center"/>
      <protection locked="0"/>
    </xf>
    <xf numFmtId="4" fontId="29" fillId="0" borderId="32" xfId="48" applyNumberFormat="1" applyFont="1" applyFill="1" applyBorder="1" applyAlignment="1" applyProtection="1">
      <alignment horizontal="center" vertical="center"/>
      <protection locked="0"/>
    </xf>
    <xf numFmtId="0" fontId="29" fillId="0" borderId="33" xfId="48" applyFont="1" applyFill="1" applyBorder="1" applyAlignment="1" applyProtection="1">
      <alignment horizontal="center" vertical="center"/>
      <protection/>
    </xf>
    <xf numFmtId="49" fontId="0" fillId="0" borderId="24" xfId="48" applyNumberFormat="1" applyFont="1" applyFill="1" applyBorder="1" applyAlignment="1" applyProtection="1">
      <alignment horizontal="center" vertical="center" wrapText="1"/>
      <protection/>
    </xf>
    <xf numFmtId="49" fontId="56" fillId="0" borderId="24" xfId="48" applyNumberFormat="1" applyFont="1" applyFill="1" applyBorder="1" applyAlignment="1" applyProtection="1">
      <alignment horizontal="right" vertical="center" wrapText="1"/>
      <protection/>
    </xf>
    <xf numFmtId="4" fontId="28" fillId="0" borderId="11" xfId="48" applyNumberFormat="1" applyFont="1" applyFill="1" applyBorder="1" applyAlignment="1" applyProtection="1">
      <alignment horizontal="center" vertical="center"/>
      <protection/>
    </xf>
    <xf numFmtId="4" fontId="47" fillId="0" borderId="24" xfId="48" applyNumberFormat="1" applyFont="1" applyFill="1" applyBorder="1" applyAlignment="1" applyProtection="1">
      <alignment horizontal="center" vertical="center"/>
      <protection/>
    </xf>
    <xf numFmtId="179" fontId="47" fillId="0" borderId="24" xfId="48" applyNumberFormat="1" applyFont="1" applyFill="1" applyBorder="1" applyAlignment="1" applyProtection="1">
      <alignment horizontal="center" vertical="center"/>
      <protection/>
    </xf>
    <xf numFmtId="176" fontId="0" fillId="0" borderId="24" xfId="48" applyNumberFormat="1" applyFont="1" applyFill="1" applyBorder="1" applyAlignment="1" applyProtection="1">
      <alignment horizontal="center" vertical="center" wrapText="1"/>
      <protection/>
    </xf>
    <xf numFmtId="176" fontId="0" fillId="0" borderId="10" xfId="48" applyNumberFormat="1" applyFont="1" applyFill="1" applyBorder="1" applyAlignment="1" applyProtection="1">
      <alignment horizontal="center" vertical="center"/>
      <protection/>
    </xf>
    <xf numFmtId="0" fontId="47" fillId="0" borderId="10" xfId="48" applyFont="1" applyFill="1" applyBorder="1" applyAlignment="1" applyProtection="1">
      <alignment horizontal="center" vertical="center" wrapText="1"/>
      <protection/>
    </xf>
    <xf numFmtId="2" fontId="0" fillId="0" borderId="10" xfId="48" applyNumberFormat="1" applyFont="1" applyFill="1" applyBorder="1" applyAlignment="1" applyProtection="1">
      <alignment horizontal="center" vertical="center" wrapText="1"/>
      <protection/>
    </xf>
    <xf numFmtId="2" fontId="4" fillId="0" borderId="10" xfId="48" applyNumberFormat="1" applyFont="1" applyFill="1" applyBorder="1" applyAlignment="1" applyProtection="1">
      <alignment horizontal="center" vertical="center" wrapText="1"/>
      <protection/>
    </xf>
    <xf numFmtId="176" fontId="4" fillId="0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26" xfId="48" applyFont="1" applyFill="1" applyBorder="1" applyAlignment="1" applyProtection="1">
      <alignment vertical="center" wrapText="1"/>
      <protection/>
    </xf>
    <xf numFmtId="3" fontId="0" fillId="0" borderId="26" xfId="48" applyNumberFormat="1" applyFont="1" applyFill="1" applyBorder="1" applyAlignment="1" applyProtection="1">
      <alignment horizontal="center" vertical="center"/>
      <protection locked="0"/>
    </xf>
    <xf numFmtId="4" fontId="0" fillId="0" borderId="26" xfId="48" applyNumberFormat="1" applyFont="1" applyFill="1" applyBorder="1" applyAlignment="1" applyProtection="1">
      <alignment horizontal="center" vertical="center"/>
      <protection locked="0"/>
    </xf>
    <xf numFmtId="0" fontId="0" fillId="0" borderId="32" xfId="48" applyFont="1" applyFill="1" applyBorder="1" applyAlignment="1" applyProtection="1">
      <alignment horizontal="center" vertical="center"/>
      <protection/>
    </xf>
    <xf numFmtId="4" fontId="0" fillId="0" borderId="10" xfId="48" applyNumberFormat="1" applyFont="1" applyFill="1" applyBorder="1" applyAlignment="1" applyProtection="1">
      <alignment vertical="center" wrapText="1"/>
      <protection/>
    </xf>
    <xf numFmtId="49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48" applyNumberFormat="1" applyFont="1" applyFill="1" applyBorder="1" applyAlignment="1" applyProtection="1">
      <alignment horizontal="center" vertical="center" wrapText="1"/>
      <protection/>
    </xf>
    <xf numFmtId="49" fontId="28" fillId="0" borderId="21" xfId="4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71" applyFont="1" applyAlignment="1" applyProtection="1">
      <alignment horizontal="left"/>
      <protection hidden="1"/>
    </xf>
    <xf numFmtId="0" fontId="57" fillId="2" borderId="10" xfId="48" applyFont="1" applyFill="1" applyBorder="1" applyAlignment="1">
      <alignment horizontal="center"/>
      <protection/>
    </xf>
    <xf numFmtId="0" fontId="58" fillId="2" borderId="10" xfId="48" applyFont="1" applyFill="1" applyBorder="1" applyAlignment="1">
      <alignment horizontal="left"/>
      <protection/>
    </xf>
    <xf numFmtId="0" fontId="58" fillId="2" borderId="10" xfId="48" applyFont="1" applyFill="1" applyBorder="1" applyAlignment="1">
      <alignment horizontal="left" wrapText="1"/>
      <protection/>
    </xf>
    <xf numFmtId="10" fontId="8" fillId="8" borderId="10" xfId="48" applyNumberFormat="1" applyFont="1" applyFill="1" applyBorder="1" applyAlignment="1" applyProtection="1">
      <alignment horizontal="center" vertical="center" wrapText="1"/>
      <protection locked="0"/>
    </xf>
    <xf numFmtId="2" fontId="27" fillId="8" borderId="10" xfId="48" applyNumberFormat="1" applyFont="1" applyFill="1" applyBorder="1" applyAlignment="1" applyProtection="1">
      <alignment horizontal="center" vertical="center" wrapText="1"/>
      <protection locked="0"/>
    </xf>
    <xf numFmtId="2" fontId="8" fillId="8" borderId="10" xfId="48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48" applyNumberFormat="1" applyFont="1" applyFill="1" applyBorder="1" applyAlignment="1" applyProtection="1">
      <alignment horizontal="center" vertical="center" wrapText="1"/>
      <protection/>
    </xf>
    <xf numFmtId="4" fontId="0" fillId="2" borderId="10" xfId="48" applyNumberFormat="1" applyFont="1" applyFill="1" applyBorder="1" applyAlignment="1" applyProtection="1">
      <alignment horizontal="center" vertical="center" wrapText="1"/>
      <protection locked="0"/>
    </xf>
    <xf numFmtId="0" fontId="57" fillId="19" borderId="10" xfId="75" applyFont="1" applyFill="1" applyBorder="1" applyAlignment="1">
      <alignment horizontal="center"/>
      <protection/>
    </xf>
    <xf numFmtId="2" fontId="57" fillId="19" borderId="10" xfId="75" applyNumberFormat="1" applyFont="1" applyFill="1" applyBorder="1" applyAlignment="1">
      <alignment horizontal="center"/>
      <protection/>
    </xf>
    <xf numFmtId="0" fontId="57" fillId="19" borderId="10" xfId="75" applyFont="1" applyFill="1" applyBorder="1" applyAlignment="1">
      <alignment horizontal="center" vertical="center" wrapText="1"/>
      <protection/>
    </xf>
    <xf numFmtId="0" fontId="24" fillId="19" borderId="10" xfId="75" applyFont="1" applyFill="1" applyBorder="1" applyAlignment="1">
      <alignment horizontal="center"/>
      <protection/>
    </xf>
    <xf numFmtId="0" fontId="0" fillId="0" borderId="0" xfId="75" applyFont="1" applyAlignment="1">
      <alignment horizontal="center" vertical="center" wrapText="1"/>
      <protection/>
    </xf>
    <xf numFmtId="0" fontId="59" fillId="0" borderId="34" xfId="75" applyFont="1" applyFill="1" applyBorder="1" applyAlignment="1">
      <alignment horizontal="center" vertical="center"/>
      <protection/>
    </xf>
    <xf numFmtId="0" fontId="59" fillId="0" borderId="10" xfId="78" applyFont="1" applyFill="1" applyBorder="1" applyAlignment="1">
      <alignment horizontal="center" vertical="center" wrapText="1"/>
      <protection/>
    </xf>
    <xf numFmtId="2" fontId="57" fillId="0" borderId="10" xfId="75" applyNumberFormat="1" applyFont="1" applyFill="1" applyBorder="1" applyAlignment="1">
      <alignment horizontal="center"/>
      <protection/>
    </xf>
    <xf numFmtId="0" fontId="61" fillId="0" borderId="10" xfId="78" applyFont="1" applyFill="1" applyBorder="1" applyAlignment="1">
      <alignment horizontal="center" vertical="center" wrapText="1"/>
      <protection/>
    </xf>
    <xf numFmtId="0" fontId="57" fillId="0" borderId="10" xfId="70" applyFont="1" applyFill="1" applyBorder="1" applyAlignment="1">
      <alignment horizontal="center"/>
      <protection/>
    </xf>
    <xf numFmtId="2" fontId="57" fillId="0" borderId="10" xfId="70" applyNumberFormat="1" applyFont="1" applyFill="1" applyBorder="1" applyAlignment="1">
      <alignment horizontal="center"/>
      <protection/>
    </xf>
    <xf numFmtId="2" fontId="24" fillId="0" borderId="10" xfId="70" applyNumberFormat="1" applyFont="1" applyFill="1" applyBorder="1" applyAlignment="1">
      <alignment horizontal="center"/>
      <protection/>
    </xf>
    <xf numFmtId="0" fontId="57" fillId="0" borderId="10" xfId="75" applyFont="1" applyFill="1" applyBorder="1" applyAlignment="1">
      <alignment horizontal="center"/>
      <protection/>
    </xf>
    <xf numFmtId="4" fontId="57" fillId="0" borderId="10" xfId="75" applyNumberFormat="1" applyFont="1" applyFill="1" applyBorder="1" applyAlignment="1">
      <alignment horizontal="center"/>
      <protection/>
    </xf>
    <xf numFmtId="0" fontId="0" fillId="0" borderId="0" xfId="75" applyFont="1" applyFill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/>
      <protection/>
    </xf>
    <xf numFmtId="0" fontId="59" fillId="0" borderId="10" xfId="68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center"/>
    </xf>
    <xf numFmtId="2" fontId="62" fillId="0" borderId="10" xfId="70" applyNumberFormat="1" applyFont="1" applyFill="1" applyBorder="1" applyAlignment="1">
      <alignment horizontal="center"/>
      <protection/>
    </xf>
    <xf numFmtId="0" fontId="9" fillId="0" borderId="10" xfId="75" applyFont="1" applyFill="1" applyBorder="1" applyAlignment="1">
      <alignment horizontal="center" vertical="center" wrapText="1"/>
      <protection/>
    </xf>
    <xf numFmtId="2" fontId="57" fillId="0" borderId="10" xfId="75" applyNumberFormat="1" applyFont="1" applyFill="1" applyBorder="1" applyAlignment="1">
      <alignment horizontal="center" vertical="top"/>
      <protection/>
    </xf>
    <xf numFmtId="176" fontId="60" fillId="0" borderId="10" xfId="75" applyNumberFormat="1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center" vertical="top" wrapText="1"/>
    </xf>
    <xf numFmtId="2" fontId="62" fillId="0" borderId="10" xfId="75" applyNumberFormat="1" applyFont="1" applyFill="1" applyBorder="1" applyAlignment="1">
      <alignment horizontal="center"/>
      <protection/>
    </xf>
    <xf numFmtId="2" fontId="60" fillId="0" borderId="10" xfId="75" applyNumberFormat="1" applyFont="1" applyFill="1" applyBorder="1" applyAlignment="1">
      <alignment horizontal="center"/>
      <protection/>
    </xf>
    <xf numFmtId="176" fontId="68" fillId="0" borderId="10" xfId="75" applyNumberFormat="1" applyFont="1" applyFill="1" applyBorder="1" applyAlignment="1">
      <alignment horizontal="center" vertical="center" wrapText="1"/>
      <protection/>
    </xf>
    <xf numFmtId="0" fontId="59" fillId="0" borderId="10" xfId="68" applyFont="1" applyFill="1" applyBorder="1" applyAlignment="1">
      <alignment horizontal="center" vertical="top"/>
      <protection/>
    </xf>
    <xf numFmtId="0" fontId="62" fillId="0" borderId="34" xfId="0" applyFont="1" applyFill="1" applyBorder="1" applyAlignment="1">
      <alignment horizontal="left" vertical="center" wrapText="1"/>
    </xf>
    <xf numFmtId="0" fontId="59" fillId="8" borderId="10" xfId="75" applyFont="1" applyFill="1" applyBorder="1" applyAlignment="1">
      <alignment horizontal="center"/>
      <protection/>
    </xf>
    <xf numFmtId="0" fontId="24" fillId="8" borderId="10" xfId="75" applyFont="1" applyFill="1" applyBorder="1" applyAlignment="1">
      <alignment horizontal="left" wrapText="1"/>
      <protection/>
    </xf>
    <xf numFmtId="0" fontId="24" fillId="8" borderId="10" xfId="75" applyFont="1" applyFill="1" applyBorder="1" applyAlignment="1">
      <alignment horizontal="center"/>
      <protection/>
    </xf>
    <xf numFmtId="2" fontId="24" fillId="8" borderId="10" xfId="75" applyNumberFormat="1" applyFont="1" applyFill="1" applyBorder="1" applyAlignment="1">
      <alignment horizontal="center"/>
      <protection/>
    </xf>
    <xf numFmtId="179" fontId="24" fillId="8" borderId="10" xfId="75" applyNumberFormat="1" applyFont="1" applyFill="1" applyBorder="1" applyAlignment="1">
      <alignment horizontal="center"/>
      <protection/>
    </xf>
    <xf numFmtId="4" fontId="24" fillId="8" borderId="10" xfId="75" applyNumberFormat="1" applyFont="1" applyFill="1" applyBorder="1" applyAlignment="1">
      <alignment horizontal="center"/>
      <protection/>
    </xf>
    <xf numFmtId="0" fontId="57" fillId="8" borderId="10" xfId="75" applyFont="1" applyFill="1" applyBorder="1" applyAlignment="1">
      <alignment horizontal="center"/>
      <protection/>
    </xf>
    <xf numFmtId="0" fontId="24" fillId="19" borderId="35" xfId="75" applyFont="1" applyFill="1" applyBorder="1" applyAlignment="1">
      <alignment horizontal="center"/>
      <protection/>
    </xf>
    <xf numFmtId="2" fontId="24" fillId="19" borderId="35" xfId="75" applyNumberFormat="1" applyFont="1" applyFill="1" applyBorder="1" applyAlignment="1">
      <alignment horizontal="center"/>
      <protection/>
    </xf>
    <xf numFmtId="4" fontId="24" fillId="19" borderId="36" xfId="75" applyNumberFormat="1" applyFont="1" applyFill="1" applyBorder="1" applyAlignment="1">
      <alignment horizontal="center"/>
      <protection/>
    </xf>
    <xf numFmtId="4" fontId="24" fillId="19" borderId="10" xfId="75" applyNumberFormat="1" applyFont="1" applyFill="1" applyBorder="1" applyAlignment="1">
      <alignment horizontal="center"/>
      <protection/>
    </xf>
    <xf numFmtId="4" fontId="64" fillId="0" borderId="10" xfId="75" applyNumberFormat="1" applyFont="1" applyFill="1" applyBorder="1" applyAlignment="1">
      <alignment horizontal="center"/>
      <protection/>
    </xf>
    <xf numFmtId="4" fontId="24" fillId="0" borderId="10" xfId="75" applyNumberFormat="1" applyFont="1" applyFill="1" applyBorder="1" applyAlignment="1">
      <alignment horizontal="center"/>
      <protection/>
    </xf>
    <xf numFmtId="0" fontId="24" fillId="0" borderId="10" xfId="75" applyFont="1" applyFill="1" applyBorder="1" applyAlignment="1">
      <alignment horizontal="center" vertical="center" wrapText="1"/>
      <protection/>
    </xf>
    <xf numFmtId="0" fontId="24" fillId="0" borderId="10" xfId="75" applyFont="1" applyFill="1" applyBorder="1" applyAlignment="1">
      <alignment horizontal="center"/>
      <protection/>
    </xf>
    <xf numFmtId="4" fontId="62" fillId="0" borderId="10" xfId="75" applyNumberFormat="1" applyFont="1" applyFill="1" applyBorder="1" applyAlignment="1">
      <alignment horizontal="center"/>
      <protection/>
    </xf>
    <xf numFmtId="2" fontId="24" fillId="19" borderId="10" xfId="75" applyNumberFormat="1" applyFont="1" applyFill="1" applyBorder="1" applyAlignment="1">
      <alignment horizontal="center"/>
      <protection/>
    </xf>
    <xf numFmtId="0" fontId="59" fillId="0" borderId="34" xfId="70" applyFont="1" applyFill="1" applyBorder="1" applyAlignment="1">
      <alignment horizontal="center" vertical="center"/>
      <protection/>
    </xf>
    <xf numFmtId="4" fontId="57" fillId="0" borderId="10" xfId="70" applyNumberFormat="1" applyFont="1" applyFill="1" applyBorder="1" applyAlignment="1">
      <alignment horizontal="center"/>
      <protection/>
    </xf>
    <xf numFmtId="49" fontId="57" fillId="0" borderId="10" xfId="70" applyNumberFormat="1" applyFont="1" applyFill="1" applyBorder="1" applyAlignment="1">
      <alignment horizontal="center"/>
      <protection/>
    </xf>
    <xf numFmtId="0" fontId="15" fillId="8" borderId="10" xfId="75" applyFont="1" applyFill="1" applyBorder="1" applyAlignment="1">
      <alignment horizontal="center"/>
      <protection/>
    </xf>
    <xf numFmtId="4" fontId="60" fillId="0" borderId="10" xfId="75" applyNumberFormat="1" applyFont="1" applyFill="1" applyBorder="1" applyAlignment="1">
      <alignment horizontal="center"/>
      <protection/>
    </xf>
    <xf numFmtId="0" fontId="57" fillId="0" borderId="10" xfId="75" applyFont="1" applyFill="1" applyBorder="1" applyAlignment="1">
      <alignment horizontal="left" wrapText="1"/>
      <protection/>
    </xf>
    <xf numFmtId="0" fontId="24" fillId="19" borderId="35" xfId="75" applyFont="1" applyFill="1" applyBorder="1" applyAlignment="1">
      <alignment horizontal="center" vertical="center" wrapText="1"/>
      <protection/>
    </xf>
    <xf numFmtId="0" fontId="24" fillId="19" borderId="36" xfId="75" applyFont="1" applyFill="1" applyBorder="1" applyAlignment="1">
      <alignment horizontal="center" vertical="center" wrapText="1"/>
      <protection/>
    </xf>
    <xf numFmtId="0" fontId="24" fillId="19" borderId="10" xfId="75" applyFont="1" applyFill="1" applyBorder="1" applyAlignment="1">
      <alignment horizontal="center" vertical="center" wrapText="1"/>
      <protection/>
    </xf>
    <xf numFmtId="2" fontId="24" fillId="19" borderId="10" xfId="75" applyNumberFormat="1" applyFont="1" applyFill="1" applyBorder="1" applyAlignment="1">
      <alignment horizontal="center" vertical="center" wrapText="1"/>
      <protection/>
    </xf>
    <xf numFmtId="2" fontId="59" fillId="0" borderId="10" xfId="68" applyNumberFormat="1" applyFont="1" applyFill="1" applyBorder="1" applyAlignment="1">
      <alignment horizontal="center"/>
      <protection/>
    </xf>
    <xf numFmtId="2" fontId="24" fillId="0" borderId="10" xfId="75" applyNumberFormat="1" applyFont="1" applyFill="1" applyBorder="1" applyAlignment="1">
      <alignment horizontal="center"/>
      <protection/>
    </xf>
    <xf numFmtId="0" fontId="62" fillId="0" borderId="10" xfId="0" applyFont="1" applyFill="1" applyBorder="1" applyAlignment="1">
      <alignment vertical="top" wrapText="1"/>
    </xf>
    <xf numFmtId="0" fontId="71" fillId="0" borderId="36" xfId="0" applyFont="1" applyFill="1" applyBorder="1" applyAlignment="1">
      <alignment horizontal="center" vertical="top" wrapText="1"/>
    </xf>
    <xf numFmtId="0" fontId="62" fillId="0" borderId="10" xfId="74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vertical="top" wrapText="1"/>
    </xf>
    <xf numFmtId="0" fontId="24" fillId="19" borderId="35" xfId="75" applyFont="1" applyFill="1" applyBorder="1" applyAlignment="1">
      <alignment horizontal="left" wrapText="1"/>
      <protection/>
    </xf>
    <xf numFmtId="0" fontId="24" fillId="19" borderId="36" xfId="75" applyFont="1" applyFill="1" applyBorder="1" applyAlignment="1">
      <alignment horizontal="left" wrapText="1"/>
      <protection/>
    </xf>
    <xf numFmtId="0" fontId="59" fillId="0" borderId="10" xfId="75" applyFont="1" applyFill="1" applyBorder="1" applyAlignment="1">
      <alignment horizontal="center" vertical="center"/>
      <protection/>
    </xf>
    <xf numFmtId="2" fontId="60" fillId="0" borderId="10" xfId="70" applyNumberFormat="1" applyFont="1" applyFill="1" applyBorder="1" applyAlignment="1">
      <alignment horizontal="center"/>
      <protection/>
    </xf>
    <xf numFmtId="0" fontId="58" fillId="0" borderId="10" xfId="75" applyFont="1" applyFill="1" applyBorder="1" applyAlignment="1">
      <alignment horizontal="center" vertical="center" wrapText="1"/>
      <protection/>
    </xf>
    <xf numFmtId="0" fontId="57" fillId="0" borderId="10" xfId="72" applyFont="1" applyFill="1" applyBorder="1" applyAlignment="1">
      <alignment horizontal="left" vertical="center" wrapText="1"/>
      <protection/>
    </xf>
    <xf numFmtId="0" fontId="0" fillId="20" borderId="0" xfId="75" applyFont="1" applyFill="1" applyAlignment="1">
      <alignment horizontal="center" vertical="center" wrapText="1"/>
      <protection/>
    </xf>
    <xf numFmtId="0" fontId="24" fillId="19" borderId="10" xfId="75" applyFont="1" applyFill="1" applyBorder="1" applyAlignment="1">
      <alignment horizontal="left" wrapText="1"/>
      <protection/>
    </xf>
    <xf numFmtId="3" fontId="24" fillId="8" borderId="10" xfId="75" applyNumberFormat="1" applyFont="1" applyFill="1" applyBorder="1" applyAlignment="1">
      <alignment horizontal="center"/>
      <protection/>
    </xf>
    <xf numFmtId="4" fontId="24" fillId="8" borderId="10" xfId="75" applyNumberFormat="1" applyFont="1" applyFill="1" applyBorder="1" applyAlignment="1">
      <alignment horizontal="left"/>
      <protection/>
    </xf>
    <xf numFmtId="0" fontId="59" fillId="19" borderId="10" xfId="75" applyFont="1" applyFill="1" applyBorder="1" applyAlignment="1">
      <alignment horizontal="left"/>
      <protection/>
    </xf>
    <xf numFmtId="4" fontId="59" fillId="19" borderId="10" xfId="75" applyNumberFormat="1" applyFont="1" applyFill="1" applyBorder="1" applyAlignment="1">
      <alignment horizontal="left"/>
      <protection/>
    </xf>
    <xf numFmtId="0" fontId="57" fillId="2" borderId="10" xfId="75" applyFont="1" applyFill="1" applyBorder="1" applyAlignment="1">
      <alignment wrapText="1"/>
      <protection/>
    </xf>
    <xf numFmtId="0" fontId="57" fillId="2" borderId="10" xfId="75" applyFont="1" applyFill="1" applyBorder="1" applyAlignment="1">
      <alignment horizontal="left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left" wrapText="1"/>
      <protection/>
    </xf>
    <xf numFmtId="176" fontId="62" fillId="0" borderId="10" xfId="54" applyNumberFormat="1" applyFont="1" applyFill="1" applyBorder="1" applyAlignment="1">
      <alignment horizontal="center"/>
      <protection/>
    </xf>
    <xf numFmtId="0" fontId="57" fillId="2" borderId="10" xfId="54" applyFont="1" applyFill="1" applyBorder="1" applyAlignment="1">
      <alignment horizontal="left" wrapText="1"/>
      <protection/>
    </xf>
    <xf numFmtId="0" fontId="62" fillId="0" borderId="10" xfId="54" applyFont="1" applyFill="1" applyBorder="1" applyAlignment="1">
      <alignment horizontal="left" vertical="top" wrapText="1"/>
      <protection/>
    </xf>
    <xf numFmtId="176" fontId="60" fillId="0" borderId="10" xfId="54" applyNumberFormat="1" applyFont="1" applyFill="1" applyBorder="1" applyAlignment="1">
      <alignment horizontal="center"/>
      <protection/>
    </xf>
    <xf numFmtId="0" fontId="62" fillId="0" borderId="10" xfId="54" applyFont="1" applyFill="1" applyBorder="1" applyAlignment="1">
      <alignment wrapText="1"/>
      <protection/>
    </xf>
    <xf numFmtId="0" fontId="62" fillId="0" borderId="10" xfId="54" applyFont="1" applyFill="1" applyBorder="1" applyAlignment="1">
      <alignment horizontal="left"/>
      <protection/>
    </xf>
    <xf numFmtId="2" fontId="65" fillId="0" borderId="10" xfId="54" applyNumberFormat="1" applyFont="1" applyFill="1" applyBorder="1" applyAlignment="1">
      <alignment horizontal="center"/>
      <protection/>
    </xf>
    <xf numFmtId="2" fontId="67" fillId="0" borderId="10" xfId="54" applyNumberFormat="1" applyFont="1" applyFill="1" applyBorder="1">
      <alignment/>
      <protection/>
    </xf>
    <xf numFmtId="2" fontId="66" fillId="0" borderId="10" xfId="54" applyNumberFormat="1" applyFont="1" applyFill="1" applyBorder="1">
      <alignment/>
      <protection/>
    </xf>
    <xf numFmtId="2" fontId="57" fillId="0" borderId="10" xfId="54" applyNumberFormat="1" applyFont="1" applyFill="1" applyBorder="1" applyAlignment="1">
      <alignment horizontal="center"/>
      <protection/>
    </xf>
    <xf numFmtId="0" fontId="62" fillId="0" borderId="10" xfId="54" applyFont="1" applyFill="1" applyBorder="1" applyAlignment="1">
      <alignment horizontal="left" vertical="center" wrapText="1"/>
      <protection/>
    </xf>
    <xf numFmtId="2" fontId="60" fillId="0" borderId="10" xfId="54" applyNumberFormat="1" applyFont="1" applyFill="1" applyBorder="1">
      <alignment/>
      <protection/>
    </xf>
    <xf numFmtId="0" fontId="60" fillId="2" borderId="10" xfId="54" applyFont="1" applyFill="1" applyBorder="1" applyAlignment="1">
      <alignment horizontal="center" vertical="center" wrapText="1"/>
      <protection/>
    </xf>
    <xf numFmtId="176" fontId="62" fillId="0" borderId="10" xfId="54" applyNumberFormat="1" applyFont="1" applyFill="1" applyBorder="1" applyAlignment="1">
      <alignment horizontal="center" vertical="center" wrapText="1"/>
      <protection/>
    </xf>
    <xf numFmtId="0" fontId="60" fillId="0" borderId="10" xfId="54" applyFont="1" applyFill="1" applyBorder="1" applyAlignment="1">
      <alignment horizontal="center" wrapText="1"/>
      <protection/>
    </xf>
    <xf numFmtId="2" fontId="69" fillId="0" borderId="10" xfId="54" applyNumberFormat="1" applyFont="1" applyFill="1" applyBorder="1" applyAlignment="1">
      <alignment horizontal="center" vertical="center"/>
      <protection/>
    </xf>
    <xf numFmtId="2" fontId="70" fillId="0" borderId="10" xfId="54" applyNumberFormat="1" applyFont="1" applyFill="1" applyBorder="1" applyAlignment="1">
      <alignment horizontal="center" vertical="center"/>
      <protection/>
    </xf>
    <xf numFmtId="0" fontId="60" fillId="0" borderId="34" xfId="54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/>
      <protection/>
    </xf>
    <xf numFmtId="2" fontId="15" fillId="0" borderId="10" xfId="54" applyNumberFormat="1" applyFont="1" applyBorder="1">
      <alignment/>
      <protection/>
    </xf>
    <xf numFmtId="2" fontId="66" fillId="0" borderId="10" xfId="54" applyNumberFormat="1" applyFont="1" applyBorder="1">
      <alignment/>
      <protection/>
    </xf>
    <xf numFmtId="0" fontId="62" fillId="0" borderId="34" xfId="54" applyFont="1" applyFill="1" applyBorder="1" applyAlignment="1">
      <alignment horizontal="left" vertical="top" wrapText="1"/>
      <protection/>
    </xf>
    <xf numFmtId="2" fontId="15" fillId="0" borderId="10" xfId="54" applyNumberFormat="1" applyFont="1" applyFill="1" applyBorder="1">
      <alignment/>
      <protection/>
    </xf>
    <xf numFmtId="0" fontId="62" fillId="0" borderId="34" xfId="54" applyFont="1" applyFill="1" applyBorder="1" applyAlignment="1">
      <alignment horizontal="left" vertical="center" wrapText="1"/>
      <protection/>
    </xf>
    <xf numFmtId="0" fontId="60" fillId="2" borderId="34" xfId="54" applyFont="1" applyFill="1" applyBorder="1" applyAlignment="1">
      <alignment horizontal="center" vertical="center" wrapText="1"/>
      <protection/>
    </xf>
    <xf numFmtId="0" fontId="60" fillId="2" borderId="37" xfId="54" applyFont="1" applyFill="1" applyBorder="1" applyAlignment="1">
      <alignment horizontal="center" vertical="center" wrapText="1"/>
      <protection/>
    </xf>
    <xf numFmtId="2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 wrapText="1"/>
      <protection/>
    </xf>
    <xf numFmtId="0" fontId="57" fillId="2" borderId="10" xfId="54" applyFont="1" applyFill="1" applyBorder="1" applyAlignment="1">
      <alignment horizontal="left"/>
      <protection/>
    </xf>
    <xf numFmtId="0" fontId="57" fillId="2" borderId="10" xfId="54" applyFont="1" applyFill="1" applyBorder="1" applyAlignment="1">
      <alignment horizontal="center"/>
      <protection/>
    </xf>
    <xf numFmtId="0" fontId="24" fillId="2" borderId="10" xfId="54" applyFont="1" applyFill="1" applyBorder="1" applyAlignment="1">
      <alignment horizontal="left"/>
      <protection/>
    </xf>
    <xf numFmtId="0" fontId="57" fillId="2" borderId="10" xfId="54" applyFont="1" applyFill="1" applyBorder="1" applyAlignment="1">
      <alignment horizontal="left" wrapText="1"/>
      <protection/>
    </xf>
    <xf numFmtId="180" fontId="24" fillId="8" borderId="10" xfId="54" applyNumberFormat="1" applyFont="1" applyFill="1" applyBorder="1" applyAlignment="1">
      <alignment horizontal="center" vertical="center"/>
      <protection/>
    </xf>
    <xf numFmtId="0" fontId="24" fillId="8" borderId="10" xfId="54" applyFont="1" applyFill="1" applyBorder="1" applyAlignment="1">
      <alignment horizontal="center" vertical="center" wrapText="1"/>
      <protection/>
    </xf>
    <xf numFmtId="0" fontId="16" fillId="0" borderId="0" xfId="54" applyFont="1" applyAlignment="1">
      <alignment horizontal="center"/>
      <protection/>
    </xf>
    <xf numFmtId="0" fontId="62" fillId="2" borderId="37" xfId="54" applyFont="1" applyFill="1" applyBorder="1" applyAlignment="1">
      <alignment horizontal="left" vertical="center" wrapText="1"/>
      <protection/>
    </xf>
    <xf numFmtId="0" fontId="62" fillId="2" borderId="34" xfId="54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177" fontId="57" fillId="0" borderId="10" xfId="68" applyNumberFormat="1" applyFont="1" applyFill="1" applyBorder="1" applyAlignment="1">
      <alignment horizontal="left" vertical="center" wrapText="1"/>
      <protection/>
    </xf>
    <xf numFmtId="176" fontId="0" fillId="0" borderId="10" xfId="48" applyNumberFormat="1" applyFont="1" applyFill="1" applyBorder="1" applyAlignment="1" applyProtection="1">
      <alignment horizontal="center" vertical="center" wrapText="1"/>
      <protection/>
    </xf>
    <xf numFmtId="49" fontId="29" fillId="0" borderId="38" xfId="48" applyNumberFormat="1" applyFont="1" applyFill="1" applyBorder="1" applyAlignment="1" applyProtection="1">
      <alignment horizontal="right" vertical="center" wrapText="1"/>
      <protection/>
    </xf>
    <xf numFmtId="4" fontId="29" fillId="0" borderId="34" xfId="48" applyNumberFormat="1" applyFont="1" applyFill="1" applyBorder="1" applyAlignment="1" applyProtection="1">
      <alignment horizontal="center" vertical="center"/>
      <protection locked="0"/>
    </xf>
    <xf numFmtId="4" fontId="29" fillId="0" borderId="39" xfId="48" applyNumberFormat="1" applyFont="1" applyFill="1" applyBorder="1" applyAlignment="1" applyProtection="1">
      <alignment horizontal="center" vertical="center"/>
      <protection locked="0"/>
    </xf>
    <xf numFmtId="0" fontId="29" fillId="0" borderId="40" xfId="48" applyFont="1" applyFill="1" applyBorder="1" applyAlignment="1" applyProtection="1">
      <alignment horizontal="center" vertical="center"/>
      <protection/>
    </xf>
    <xf numFmtId="4" fontId="0" fillId="0" borderId="41" xfId="48" applyNumberFormat="1" applyFont="1" applyFill="1" applyBorder="1" applyAlignment="1" applyProtection="1">
      <alignment horizontal="center" vertical="center"/>
      <protection locked="0"/>
    </xf>
    <xf numFmtId="2" fontId="0" fillId="2" borderId="10" xfId="48" applyNumberFormat="1" applyFont="1" applyFill="1" applyBorder="1" applyAlignment="1" applyProtection="1">
      <alignment horizontal="center" vertical="center" wrapText="1"/>
      <protection/>
    </xf>
    <xf numFmtId="49" fontId="0" fillId="19" borderId="42" xfId="48" applyNumberFormat="1" applyFont="1" applyFill="1" applyBorder="1" applyAlignment="1" applyProtection="1">
      <alignment horizontal="right" vertical="center" wrapText="1"/>
      <protection/>
    </xf>
    <xf numFmtId="49" fontId="0" fillId="19" borderId="43" xfId="48" applyNumberFormat="1" applyFont="1" applyFill="1" applyBorder="1" applyAlignment="1" applyProtection="1">
      <alignment horizontal="right" vertical="center" wrapText="1"/>
      <protection/>
    </xf>
    <xf numFmtId="0" fontId="6" fillId="19" borderId="44" xfId="48" applyFont="1" applyFill="1" applyBorder="1" applyAlignment="1" applyProtection="1">
      <alignment vertical="center" wrapText="1"/>
      <protection/>
    </xf>
    <xf numFmtId="4" fontId="6" fillId="19" borderId="44" xfId="48" applyNumberFormat="1" applyFont="1" applyFill="1" applyBorder="1" applyAlignment="1" applyProtection="1">
      <alignment horizontal="center" vertical="center"/>
      <protection/>
    </xf>
    <xf numFmtId="4" fontId="6" fillId="19" borderId="45" xfId="48" applyNumberFormat="1" applyFont="1" applyFill="1" applyBorder="1" applyAlignment="1" applyProtection="1">
      <alignment horizontal="center" vertical="center"/>
      <protection/>
    </xf>
    <xf numFmtId="4" fontId="6" fillId="19" borderId="46" xfId="48" applyNumberFormat="1" applyFont="1" applyFill="1" applyBorder="1" applyAlignment="1" applyProtection="1">
      <alignment horizontal="center" vertical="center"/>
      <protection/>
    </xf>
    <xf numFmtId="0" fontId="47" fillId="0" borderId="10" xfId="48" applyFont="1" applyFill="1" applyBorder="1" applyAlignment="1" applyProtection="1">
      <alignment vertical="center" wrapText="1"/>
      <protection/>
    </xf>
    <xf numFmtId="0" fontId="6" fillId="19" borderId="44" xfId="48" applyFont="1" applyFill="1" applyBorder="1" applyAlignment="1" applyProtection="1">
      <alignment horizontal="center" vertical="center" wrapText="1"/>
      <protection/>
    </xf>
    <xf numFmtId="4" fontId="0" fillId="19" borderId="44" xfId="48" applyNumberFormat="1" applyFont="1" applyFill="1" applyBorder="1" applyAlignment="1" applyProtection="1">
      <alignment horizontal="center" vertical="center"/>
      <protection/>
    </xf>
    <xf numFmtId="4" fontId="0" fillId="19" borderId="45" xfId="48" applyNumberFormat="1" applyFont="1" applyFill="1" applyBorder="1" applyAlignment="1" applyProtection="1">
      <alignment horizontal="center" vertical="center"/>
      <protection/>
    </xf>
    <xf numFmtId="0" fontId="0" fillId="19" borderId="46" xfId="48" applyFont="1" applyFill="1" applyBorder="1" applyAlignment="1" applyProtection="1">
      <alignment horizontal="center" vertical="center"/>
      <protection/>
    </xf>
    <xf numFmtId="49" fontId="0" fillId="0" borderId="37" xfId="48" applyNumberFormat="1" applyFont="1" applyFill="1" applyBorder="1" applyAlignment="1" applyProtection="1">
      <alignment horizontal="right" vertical="center" wrapText="1"/>
      <protection/>
    </xf>
    <xf numFmtId="0" fontId="0" fillId="0" borderId="34" xfId="48" applyFont="1" applyFill="1" applyBorder="1" applyAlignment="1" applyProtection="1">
      <alignment vertical="center" wrapText="1"/>
      <protection/>
    </xf>
    <xf numFmtId="176" fontId="4" fillId="0" borderId="34" xfId="48" applyNumberFormat="1" applyFont="1" applyFill="1" applyBorder="1" applyAlignment="1" applyProtection="1">
      <alignment horizontal="center" vertical="center" wrapText="1"/>
      <protection/>
    </xf>
    <xf numFmtId="2" fontId="4" fillId="0" borderId="41" xfId="48" applyNumberFormat="1" applyFont="1" applyFill="1" applyBorder="1" applyAlignment="1" applyProtection="1">
      <alignment horizontal="center" vertical="center" wrapText="1"/>
      <protection/>
    </xf>
    <xf numFmtId="0" fontId="0" fillId="0" borderId="41" xfId="48" applyFont="1" applyFill="1" applyBorder="1" applyAlignment="1" applyProtection="1">
      <alignment horizontal="center" vertical="center"/>
      <protection/>
    </xf>
    <xf numFmtId="0" fontId="0" fillId="2" borderId="0" xfId="54" applyFont="1" applyFill="1" applyAlignment="1">
      <alignment horizontal="center" vertical="center" wrapText="1"/>
      <protection/>
    </xf>
    <xf numFmtId="0" fontId="59" fillId="0" borderId="10" xfId="50" applyFont="1" applyFill="1" applyBorder="1" applyAlignment="1">
      <alignment vertical="center" wrapText="1"/>
      <protection/>
    </xf>
    <xf numFmtId="0" fontId="59" fillId="2" borderId="10" xfId="54" applyFont="1" applyFill="1" applyBorder="1" applyAlignment="1">
      <alignment horizontal="center"/>
      <protection/>
    </xf>
    <xf numFmtId="2" fontId="59" fillId="2" borderId="10" xfId="54" applyNumberFormat="1" applyFont="1" applyFill="1" applyBorder="1" applyAlignment="1">
      <alignment horizontal="center"/>
      <protection/>
    </xf>
    <xf numFmtId="179" fontId="47" fillId="0" borderId="36" xfId="48" applyNumberFormat="1" applyFont="1" applyFill="1" applyBorder="1" applyAlignment="1" applyProtection="1">
      <alignment horizontal="center" vertical="center"/>
      <protection/>
    </xf>
    <xf numFmtId="4" fontId="47" fillId="0" borderId="36" xfId="48" applyNumberFormat="1" applyFont="1" applyFill="1" applyBorder="1" applyAlignment="1" applyProtection="1">
      <alignment horizontal="center" vertical="center"/>
      <protection/>
    </xf>
    <xf numFmtId="0" fontId="0" fillId="0" borderId="10" xfId="48" applyFont="1" applyFill="1" applyBorder="1" applyAlignment="1" applyProtection="1">
      <alignment vertical="center" wrapText="1"/>
      <protection/>
    </xf>
    <xf numFmtId="177" fontId="0" fillId="0" borderId="10" xfId="48" applyNumberFormat="1" applyFont="1" applyFill="1" applyBorder="1" applyAlignment="1" applyProtection="1">
      <alignment horizontal="center" vertical="center" wrapText="1"/>
      <protection/>
    </xf>
    <xf numFmtId="0" fontId="4" fillId="2" borderId="10" xfId="75" applyFont="1" applyFill="1" applyBorder="1" applyAlignment="1">
      <alignment wrapText="1"/>
      <protection/>
    </xf>
    <xf numFmtId="176" fontId="0" fillId="0" borderId="36" xfId="48" applyNumberFormat="1" applyFont="1" applyFill="1" applyBorder="1" applyAlignment="1" applyProtection="1">
      <alignment horizontal="center" vertical="center" wrapText="1"/>
      <protection/>
    </xf>
    <xf numFmtId="4" fontId="0" fillId="0" borderId="36" xfId="48" applyNumberFormat="1" applyFont="1" applyFill="1" applyBorder="1" applyAlignment="1" applyProtection="1">
      <alignment horizontal="center" vertical="center" wrapText="1"/>
      <protection/>
    </xf>
    <xf numFmtId="0" fontId="6" fillId="19" borderId="43" xfId="48" applyFont="1" applyFill="1" applyBorder="1" applyAlignment="1" applyProtection="1">
      <alignment horizontal="center" vertical="center" wrapText="1"/>
      <protection/>
    </xf>
    <xf numFmtId="179" fontId="6" fillId="19" borderId="44" xfId="48" applyNumberFormat="1" applyFont="1" applyFill="1" applyBorder="1" applyAlignment="1" applyProtection="1">
      <alignment horizontal="center" vertical="center"/>
      <protection/>
    </xf>
    <xf numFmtId="0" fontId="15" fillId="2" borderId="10" xfId="54" applyFont="1" applyFill="1" applyBorder="1" applyAlignment="1">
      <alignment horizontal="left"/>
      <protection/>
    </xf>
    <xf numFmtId="0" fontId="15" fillId="8" borderId="10" xfId="54" applyFont="1" applyFill="1" applyBorder="1" applyAlignment="1">
      <alignment horizontal="left"/>
      <protection/>
    </xf>
    <xf numFmtId="0" fontId="57" fillId="0" borderId="0" xfId="75" applyFont="1" applyFill="1" applyBorder="1" applyAlignment="1">
      <alignment horizontal="center"/>
      <protection/>
    </xf>
    <xf numFmtId="4" fontId="57" fillId="0" borderId="0" xfId="75" applyNumberFormat="1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0" fontId="68" fillId="2" borderId="10" xfId="0" applyFont="1" applyFill="1" applyBorder="1" applyAlignment="1">
      <alignment/>
    </xf>
    <xf numFmtId="0" fontId="0" fillId="2" borderId="10" xfId="48" applyFont="1" applyFill="1" applyBorder="1" applyAlignment="1" applyProtection="1">
      <alignment vertical="center" wrapText="1"/>
      <protection/>
    </xf>
    <xf numFmtId="3" fontId="58" fillId="0" borderId="10" xfId="68" applyNumberFormat="1" applyFont="1" applyFill="1" applyBorder="1" applyAlignment="1">
      <alignment horizontal="center" vertical="center"/>
      <protection/>
    </xf>
    <xf numFmtId="2" fontId="10" fillId="0" borderId="10" xfId="68" applyNumberFormat="1" applyFont="1" applyFill="1" applyBorder="1" applyAlignment="1">
      <alignment horizontal="center"/>
      <protection/>
    </xf>
    <xf numFmtId="4" fontId="24" fillId="8" borderId="10" xfId="48" applyNumberFormat="1" applyFont="1" applyFill="1" applyBorder="1" applyAlignment="1">
      <alignment horizontal="center" vertical="center"/>
      <protection/>
    </xf>
    <xf numFmtId="49" fontId="0" fillId="0" borderId="38" xfId="48" applyNumberFormat="1" applyFont="1" applyFill="1" applyBorder="1" applyAlignment="1" applyProtection="1">
      <alignment horizontal="center" vertical="center" wrapText="1"/>
      <protection/>
    </xf>
    <xf numFmtId="3" fontId="0" fillId="0" borderId="34" xfId="48" applyNumberFormat="1" applyFont="1" applyFill="1" applyBorder="1" applyAlignment="1" applyProtection="1">
      <alignment horizontal="center" vertical="center"/>
      <protection locked="0"/>
    </xf>
    <xf numFmtId="4" fontId="0" fillId="0" borderId="34" xfId="48" applyNumberFormat="1" applyFont="1" applyFill="1" applyBorder="1" applyAlignment="1" applyProtection="1">
      <alignment horizontal="center" vertical="center"/>
      <protection locked="0"/>
    </xf>
    <xf numFmtId="4" fontId="0" fillId="0" borderId="39" xfId="48" applyNumberFormat="1" applyFont="1" applyFill="1" applyBorder="1" applyAlignment="1" applyProtection="1">
      <alignment horizontal="center" vertical="center"/>
      <protection locked="0"/>
    </xf>
    <xf numFmtId="0" fontId="0" fillId="0" borderId="47" xfId="48" applyFont="1" applyFill="1" applyBorder="1" applyAlignment="1" applyProtection="1">
      <alignment horizontal="center" vertical="center"/>
      <protection/>
    </xf>
    <xf numFmtId="0" fontId="0" fillId="0" borderId="48" xfId="48" applyFont="1" applyFill="1" applyBorder="1" applyAlignment="1" applyProtection="1">
      <alignment horizontal="center" vertical="center"/>
      <protection/>
    </xf>
    <xf numFmtId="49" fontId="0" fillId="0" borderId="36" xfId="48" applyNumberFormat="1" applyFont="1" applyFill="1" applyBorder="1" applyAlignment="1" applyProtection="1">
      <alignment horizontal="right" vertical="center" wrapText="1"/>
      <protection/>
    </xf>
    <xf numFmtId="1" fontId="29" fillId="0" borderId="36" xfId="48" applyNumberFormat="1" applyFont="1" applyFill="1" applyBorder="1" applyAlignment="1" applyProtection="1">
      <alignment horizontal="center" vertical="center" wrapText="1"/>
      <protection/>
    </xf>
    <xf numFmtId="2" fontId="29" fillId="0" borderId="36" xfId="48" applyNumberFormat="1" applyFont="1" applyFill="1" applyBorder="1" applyAlignment="1" applyProtection="1">
      <alignment horizontal="center" vertical="center" wrapText="1"/>
      <protection/>
    </xf>
    <xf numFmtId="3" fontId="29" fillId="0" borderId="49" xfId="48" applyNumberFormat="1" applyFont="1" applyFill="1" applyBorder="1" applyAlignment="1" applyProtection="1">
      <alignment horizontal="center" vertical="center"/>
      <protection/>
    </xf>
    <xf numFmtId="0" fontId="28" fillId="0" borderId="49" xfId="48" applyFont="1" applyFill="1" applyBorder="1" applyAlignment="1" applyProtection="1">
      <alignment horizontal="center" vertical="center"/>
      <protection/>
    </xf>
    <xf numFmtId="49" fontId="0" fillId="19" borderId="50" xfId="48" applyNumberFormat="1" applyFont="1" applyFill="1" applyBorder="1" applyAlignment="1" applyProtection="1">
      <alignment horizontal="right" vertical="center" wrapText="1"/>
      <protection/>
    </xf>
    <xf numFmtId="49" fontId="0" fillId="19" borderId="10" xfId="48" applyNumberFormat="1" applyFont="1" applyFill="1" applyBorder="1" applyAlignment="1" applyProtection="1">
      <alignment horizontal="right" vertical="center" wrapText="1"/>
      <protection/>
    </xf>
    <xf numFmtId="0" fontId="6" fillId="19" borderId="26" xfId="48" applyFont="1" applyFill="1" applyBorder="1" applyAlignment="1" applyProtection="1">
      <alignment vertical="center" wrapText="1"/>
      <protection/>
    </xf>
    <xf numFmtId="0" fontId="6" fillId="19" borderId="26" xfId="48" applyFont="1" applyFill="1" applyBorder="1" applyAlignment="1" applyProtection="1">
      <alignment horizontal="center" vertical="center" wrapText="1"/>
      <protection/>
    </xf>
    <xf numFmtId="3" fontId="6" fillId="19" borderId="26" xfId="48" applyNumberFormat="1" applyFont="1" applyFill="1" applyBorder="1" applyAlignment="1" applyProtection="1">
      <alignment horizontal="center" vertical="center"/>
      <protection/>
    </xf>
    <xf numFmtId="3" fontId="0" fillId="19" borderId="32" xfId="48" applyNumberFormat="1" applyFont="1" applyFill="1" applyBorder="1" applyAlignment="1" applyProtection="1">
      <alignment horizontal="center" vertical="center"/>
      <protection/>
    </xf>
    <xf numFmtId="0" fontId="0" fillId="19" borderId="33" xfId="48" applyFont="1" applyFill="1" applyBorder="1" applyAlignment="1" applyProtection="1">
      <alignment horizontal="center" vertical="center"/>
      <protection/>
    </xf>
    <xf numFmtId="0" fontId="0" fillId="19" borderId="0" xfId="48" applyFont="1" applyFill="1" applyProtection="1">
      <alignment/>
      <protection/>
    </xf>
    <xf numFmtId="4" fontId="6" fillId="19" borderId="34" xfId="48" applyNumberFormat="1" applyFont="1" applyFill="1" applyBorder="1" applyAlignment="1" applyProtection="1">
      <alignment horizontal="center" vertical="center"/>
      <protection/>
    </xf>
    <xf numFmtId="4" fontId="0" fillId="0" borderId="49" xfId="48" applyNumberFormat="1" applyFont="1" applyFill="1" applyBorder="1" applyAlignment="1" applyProtection="1">
      <alignment horizontal="center" vertical="center"/>
      <protection locked="0"/>
    </xf>
    <xf numFmtId="0" fontId="0" fillId="0" borderId="49" xfId="48" applyFont="1" applyFill="1" applyBorder="1" applyAlignment="1" applyProtection="1">
      <alignment horizontal="center" vertical="center"/>
      <protection/>
    </xf>
    <xf numFmtId="4" fontId="0" fillId="0" borderId="51" xfId="48" applyNumberFormat="1" applyFont="1" applyFill="1" applyBorder="1" applyAlignment="1" applyProtection="1">
      <alignment horizontal="center" vertical="center"/>
      <protection locked="0"/>
    </xf>
    <xf numFmtId="0" fontId="0" fillId="0" borderId="51" xfId="48" applyFont="1" applyFill="1" applyBorder="1" applyAlignment="1" applyProtection="1">
      <alignment horizontal="center" vertical="center"/>
      <protection/>
    </xf>
    <xf numFmtId="49" fontId="0" fillId="0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48" applyFont="1" applyFill="1" applyBorder="1" applyAlignment="1" applyProtection="1">
      <alignment vertical="center" wrapText="1"/>
      <protection/>
    </xf>
    <xf numFmtId="4" fontId="6" fillId="8" borderId="34" xfId="48" applyNumberFormat="1" applyFont="1" applyFill="1" applyBorder="1" applyAlignment="1" applyProtection="1">
      <alignment horizontal="center" vertical="center"/>
      <protection locked="0"/>
    </xf>
    <xf numFmtId="0" fontId="6" fillId="19" borderId="44" xfId="48" applyFont="1" applyFill="1" applyBorder="1" applyAlignment="1" applyProtection="1">
      <alignment horizontal="left" vertical="center" wrapText="1"/>
      <protection/>
    </xf>
    <xf numFmtId="3" fontId="6" fillId="19" borderId="44" xfId="48" applyNumberFormat="1" applyFont="1" applyFill="1" applyBorder="1" applyAlignment="1" applyProtection="1">
      <alignment horizontal="center" vertical="center"/>
      <protection/>
    </xf>
    <xf numFmtId="3" fontId="0" fillId="19" borderId="45" xfId="48" applyNumberFormat="1" applyFont="1" applyFill="1" applyBorder="1" applyAlignment="1" applyProtection="1">
      <alignment horizontal="center" vertical="center"/>
      <protection/>
    </xf>
    <xf numFmtId="3" fontId="6" fillId="19" borderId="45" xfId="48" applyNumberFormat="1" applyFont="1" applyFill="1" applyBorder="1" applyAlignment="1" applyProtection="1">
      <alignment horizontal="center" vertical="center"/>
      <protection/>
    </xf>
    <xf numFmtId="0" fontId="6" fillId="19" borderId="46" xfId="48" applyFont="1" applyFill="1" applyBorder="1" applyAlignment="1" applyProtection="1">
      <alignment horizontal="center" vertical="center"/>
      <protection/>
    </xf>
    <xf numFmtId="4" fontId="6" fillId="19" borderId="44" xfId="48" applyNumberFormat="1" applyFont="1" applyFill="1" applyBorder="1" applyAlignment="1" applyProtection="1">
      <alignment horizontal="center" vertical="center"/>
      <protection/>
    </xf>
    <xf numFmtId="176" fontId="6" fillId="19" borderId="44" xfId="48" applyNumberFormat="1" applyFont="1" applyFill="1" applyBorder="1" applyAlignment="1" applyProtection="1">
      <alignment horizontal="center" vertical="center"/>
      <protection/>
    </xf>
    <xf numFmtId="0" fontId="0" fillId="19" borderId="42" xfId="48" applyFont="1" applyFill="1" applyBorder="1" applyAlignment="1" applyProtection="1">
      <alignment horizontal="right" vertical="center" wrapText="1"/>
      <protection/>
    </xf>
    <xf numFmtId="0" fontId="0" fillId="19" borderId="43" xfId="48" applyFont="1" applyFill="1" applyBorder="1" applyAlignment="1" applyProtection="1">
      <alignment horizontal="right" vertical="center" wrapText="1"/>
      <protection/>
    </xf>
    <xf numFmtId="2" fontId="6" fillId="19" borderId="44" xfId="48" applyNumberFormat="1" applyFont="1" applyFill="1" applyBorder="1" applyAlignment="1" applyProtection="1">
      <alignment horizontal="center" vertical="center" wrapText="1"/>
      <protection/>
    </xf>
    <xf numFmtId="4" fontId="6" fillId="19" borderId="52" xfId="48" applyNumberFormat="1" applyFont="1" applyFill="1" applyBorder="1" applyAlignment="1" applyProtection="1">
      <alignment horizontal="center" vertical="center"/>
      <protection/>
    </xf>
    <xf numFmtId="4" fontId="6" fillId="19" borderId="53" xfId="48" applyNumberFormat="1" applyFont="1" applyFill="1" applyBorder="1" applyAlignment="1" applyProtection="1">
      <alignment horizontal="center" vertical="center"/>
      <protection/>
    </xf>
    <xf numFmtId="4" fontId="6" fillId="19" borderId="54" xfId="48" applyNumberFormat="1" applyFont="1" applyFill="1" applyBorder="1" applyAlignment="1" applyProtection="1">
      <alignment horizontal="center" vertical="center"/>
      <protection/>
    </xf>
    <xf numFmtId="0" fontId="0" fillId="19" borderId="44" xfId="48" applyFont="1" applyFill="1" applyBorder="1" applyAlignment="1" applyProtection="1">
      <alignment horizontal="center" vertical="center" wrapText="1"/>
      <protection/>
    </xf>
    <xf numFmtId="0" fontId="6" fillId="19" borderId="44" xfId="48" applyFont="1" applyFill="1" applyBorder="1" applyAlignment="1" applyProtection="1">
      <alignment wrapText="1"/>
      <protection/>
    </xf>
    <xf numFmtId="0" fontId="0" fillId="19" borderId="46" xfId="48" applyFont="1" applyFill="1" applyBorder="1" applyProtection="1">
      <alignment/>
      <protection/>
    </xf>
    <xf numFmtId="0" fontId="0" fillId="2" borderId="0" xfId="48" applyFont="1" applyFill="1" applyProtection="1">
      <alignment/>
      <protection/>
    </xf>
    <xf numFmtId="1" fontId="29" fillId="0" borderId="36" xfId="48" applyNumberFormat="1" applyFont="1" applyFill="1" applyBorder="1" applyAlignment="1" applyProtection="1">
      <alignment horizontal="center" vertical="center" wrapText="1"/>
      <protection/>
    </xf>
    <xf numFmtId="2" fontId="29" fillId="0" borderId="36" xfId="48" applyNumberFormat="1" applyFont="1" applyFill="1" applyBorder="1" applyAlignment="1" applyProtection="1">
      <alignment horizontal="center" vertical="center" wrapText="1"/>
      <protection/>
    </xf>
    <xf numFmtId="4" fontId="6" fillId="0" borderId="10" xfId="48" applyNumberFormat="1" applyFont="1" applyFill="1" applyBorder="1" applyAlignment="1" applyProtection="1">
      <alignment horizontal="center" vertical="center" wrapText="1"/>
      <protection/>
    </xf>
    <xf numFmtId="10" fontId="6" fillId="0" borderId="10" xfId="48" applyNumberFormat="1" applyFont="1" applyFill="1" applyBorder="1" applyAlignment="1" applyProtection="1">
      <alignment horizontal="center" vertical="center" wrapText="1"/>
      <protection/>
    </xf>
    <xf numFmtId="10" fontId="0" fillId="0" borderId="10" xfId="48" applyNumberFormat="1" applyFont="1" applyFill="1" applyBorder="1" applyAlignment="1" applyProtection="1">
      <alignment horizontal="center" vertical="center" wrapText="1"/>
      <protection/>
    </xf>
    <xf numFmtId="4" fontId="8" fillId="0" borderId="10" xfId="48" applyNumberFormat="1" applyFont="1" applyFill="1" applyBorder="1" applyAlignment="1" applyProtection="1">
      <alignment horizontal="center" vertical="center" wrapText="1"/>
      <protection/>
    </xf>
    <xf numFmtId="10" fontId="8" fillId="0" borderId="10" xfId="48" applyNumberFormat="1" applyFont="1" applyFill="1" applyBorder="1" applyAlignment="1" applyProtection="1">
      <alignment horizontal="center" vertical="center" wrapText="1"/>
      <protection/>
    </xf>
    <xf numFmtId="4" fontId="6" fillId="8" borderId="10" xfId="48" applyNumberFormat="1" applyFont="1" applyFill="1" applyBorder="1" applyAlignment="1" applyProtection="1">
      <alignment horizontal="center" vertical="center" wrapText="1"/>
      <protection/>
    </xf>
    <xf numFmtId="179" fontId="6" fillId="0" borderId="10" xfId="48" applyNumberFormat="1" applyFont="1" applyFill="1" applyBorder="1" applyAlignment="1" applyProtection="1">
      <alignment horizontal="center" vertical="center" wrapText="1"/>
      <protection/>
    </xf>
    <xf numFmtId="9" fontId="6" fillId="2" borderId="10" xfId="77" applyFont="1" applyFill="1" applyBorder="1" applyAlignment="1" applyProtection="1">
      <alignment horizontal="center" vertical="center" wrapText="1"/>
      <protection/>
    </xf>
    <xf numFmtId="179" fontId="6" fillId="2" borderId="10" xfId="48" applyNumberFormat="1" applyFont="1" applyFill="1" applyBorder="1" applyAlignment="1" applyProtection="1">
      <alignment horizontal="center" vertical="center" wrapText="1"/>
      <protection locked="0"/>
    </xf>
    <xf numFmtId="9" fontId="6" fillId="2" borderId="10" xfId="77" applyFont="1" applyFill="1" applyBorder="1" applyAlignment="1" applyProtection="1">
      <alignment horizontal="center" vertical="center" wrapText="1"/>
      <protection locked="0"/>
    </xf>
    <xf numFmtId="9" fontId="8" fillId="2" borderId="10" xfId="77" applyFont="1" applyFill="1" applyBorder="1" applyAlignment="1" applyProtection="1">
      <alignment horizontal="center" vertical="center" wrapText="1"/>
      <protection/>
    </xf>
    <xf numFmtId="4" fontId="4" fillId="0" borderId="10" xfId="48" applyNumberFormat="1" applyFont="1" applyFill="1" applyBorder="1" applyAlignment="1" applyProtection="1">
      <alignment horizontal="center" vertical="center" wrapText="1"/>
      <protection/>
    </xf>
    <xf numFmtId="10" fontId="4" fillId="0" borderId="10" xfId="48" applyNumberFormat="1" applyFont="1" applyFill="1" applyBorder="1" applyAlignment="1" applyProtection="1">
      <alignment horizontal="center" vertical="center" wrapText="1"/>
      <protection/>
    </xf>
    <xf numFmtId="2" fontId="0" fillId="2" borderId="10" xfId="48" applyNumberFormat="1" applyFont="1" applyFill="1" applyBorder="1" applyAlignment="1" applyProtection="1">
      <alignment horizontal="center" vertical="center" wrapText="1"/>
      <protection locked="0"/>
    </xf>
    <xf numFmtId="4" fontId="0" fillId="2" borderId="10" xfId="48" applyNumberFormat="1" applyFont="1" applyFill="1" applyBorder="1" applyAlignment="1" applyProtection="1">
      <alignment horizontal="center" vertical="center" wrapText="1"/>
      <protection/>
    </xf>
    <xf numFmtId="4" fontId="4" fillId="2" borderId="10" xfId="48" applyNumberFormat="1" applyFont="1" applyFill="1" applyBorder="1" applyAlignment="1" applyProtection="1">
      <alignment horizontal="center" vertical="center" wrapText="1"/>
      <protection/>
    </xf>
    <xf numFmtId="4" fontId="27" fillId="2" borderId="10" xfId="48" applyNumberFormat="1" applyFont="1" applyFill="1" applyBorder="1" applyAlignment="1" applyProtection="1">
      <alignment horizontal="center" vertical="center" wrapText="1"/>
      <protection locked="0"/>
    </xf>
    <xf numFmtId="4" fontId="6" fillId="2" borderId="10" xfId="48" applyNumberFormat="1" applyFont="1" applyFill="1" applyBorder="1" applyAlignment="1" applyProtection="1">
      <alignment horizontal="center" vertical="center" wrapText="1"/>
      <protection/>
    </xf>
    <xf numFmtId="10" fontId="6" fillId="8" borderId="10" xfId="48" applyNumberFormat="1" applyFont="1" applyFill="1" applyBorder="1" applyAlignment="1" applyProtection="1">
      <alignment horizontal="center" vertical="center" wrapText="1"/>
      <protection/>
    </xf>
    <xf numFmtId="9" fontId="6" fillId="0" borderId="10" xfId="77" applyFont="1" applyFill="1" applyBorder="1" applyAlignment="1" applyProtection="1">
      <alignment horizontal="center" vertical="center" wrapText="1"/>
      <protection locked="0"/>
    </xf>
    <xf numFmtId="10" fontId="8" fillId="0" borderId="10" xfId="77" applyNumberFormat="1" applyFont="1" applyFill="1" applyBorder="1" applyAlignment="1" applyProtection="1">
      <alignment horizontal="center" vertical="center" wrapText="1"/>
      <protection locked="0"/>
    </xf>
    <xf numFmtId="9" fontId="6" fillId="0" borderId="10" xfId="77" applyFont="1" applyFill="1" applyBorder="1" applyAlignment="1" applyProtection="1">
      <alignment horizontal="center" vertical="center" wrapText="1"/>
      <protection/>
    </xf>
    <xf numFmtId="4" fontId="8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0" applyFont="1" applyFill="1" applyBorder="1" applyAlignment="1">
      <alignment vertical="center" wrapText="1"/>
      <protection/>
    </xf>
    <xf numFmtId="0" fontId="0" fillId="0" borderId="10" xfId="48" applyFont="1" applyFill="1" applyBorder="1" applyAlignment="1" applyProtection="1">
      <alignment horizontal="left" vertical="center" wrapText="1"/>
      <protection/>
    </xf>
    <xf numFmtId="0" fontId="0" fillId="0" borderId="10" xfId="48" applyFont="1" applyBorder="1" applyAlignment="1">
      <alignment horizontal="left" vertical="center" wrapText="1" shrinkToFit="1"/>
      <protection/>
    </xf>
    <xf numFmtId="0" fontId="27" fillId="2" borderId="10" xfId="48" applyFont="1" applyFill="1" applyBorder="1" applyAlignment="1" applyProtection="1">
      <alignment horizontal="center" vertical="center" wrapText="1"/>
      <protection/>
    </xf>
    <xf numFmtId="4" fontId="0" fillId="2" borderId="10" xfId="48" applyNumberFormat="1" applyFont="1" applyFill="1" applyBorder="1" applyAlignment="1" applyProtection="1">
      <alignment horizontal="center" vertical="center" wrapText="1"/>
      <protection locked="0"/>
    </xf>
    <xf numFmtId="10" fontId="0" fillId="2" borderId="10" xfId="48" applyNumberFormat="1" applyFont="1" applyFill="1" applyBorder="1" applyAlignment="1" applyProtection="1">
      <alignment horizontal="center" vertical="center" wrapText="1"/>
      <protection/>
    </xf>
    <xf numFmtId="4" fontId="6" fillId="2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48" applyFont="1" applyFill="1" applyBorder="1" applyAlignment="1">
      <alignment horizontal="center" vertical="center" wrapText="1" shrinkToFit="1"/>
      <protection/>
    </xf>
    <xf numFmtId="49" fontId="51" fillId="0" borderId="10" xfId="48" applyNumberFormat="1" applyFont="1" applyFill="1" applyBorder="1" applyAlignment="1">
      <alignment horizontal="center" vertical="center" shrinkToFit="1"/>
      <protection/>
    </xf>
    <xf numFmtId="0" fontId="4" fillId="0" borderId="10" xfId="48" applyFont="1" applyFill="1" applyBorder="1" applyAlignment="1">
      <alignment horizontal="left" shrinkToFit="1"/>
      <protection/>
    </xf>
    <xf numFmtId="0" fontId="51" fillId="0" borderId="10" xfId="48" applyFont="1" applyFill="1" applyBorder="1" applyAlignment="1">
      <alignment horizontal="center" vertical="center" wrapText="1" shrinkToFit="1"/>
      <protection/>
    </xf>
    <xf numFmtId="0" fontId="51" fillId="0" borderId="10" xfId="48" applyFont="1" applyFill="1" applyBorder="1" applyAlignment="1">
      <alignment horizontal="center" vertical="center" shrinkToFit="1"/>
      <protection/>
    </xf>
    <xf numFmtId="0" fontId="12" fillId="0" borderId="10" xfId="48" applyFont="1" applyFill="1" applyBorder="1" applyAlignment="1">
      <alignment horizontal="center" vertical="center"/>
      <protection/>
    </xf>
    <xf numFmtId="0" fontId="51" fillId="0" borderId="10" xfId="48" applyNumberFormat="1" applyFont="1" applyBorder="1" applyAlignment="1">
      <alignment horizontal="center" vertical="center"/>
      <protection/>
    </xf>
    <xf numFmtId="0" fontId="51" fillId="0" borderId="10" xfId="48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 shrinkToFit="1"/>
      <protection/>
    </xf>
    <xf numFmtId="0" fontId="4" fillId="0" borderId="10" xfId="48" applyFont="1" applyFill="1" applyBorder="1" applyAlignment="1">
      <alignment shrinkToFit="1"/>
      <protection/>
    </xf>
    <xf numFmtId="0" fontId="51" fillId="0" borderId="55" xfId="48" applyFont="1" applyFill="1" applyBorder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/>
      <protection/>
    </xf>
    <xf numFmtId="0" fontId="53" fillId="0" borderId="1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left" shrinkToFit="1"/>
      <protection/>
    </xf>
    <xf numFmtId="0" fontId="4" fillId="0" borderId="10" xfId="48" applyFont="1" applyBorder="1" applyAlignment="1">
      <alignment horizontal="left" vertical="center" wrapText="1" shrinkToFit="1"/>
      <protection/>
    </xf>
    <xf numFmtId="0" fontId="4" fillId="0" borderId="10" xfId="48" applyFont="1" applyFill="1" applyBorder="1">
      <alignment/>
      <protection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0" fontId="15" fillId="2" borderId="35" xfId="54" applyFont="1" applyFill="1" applyBorder="1" applyAlignment="1">
      <alignment horizontal="left"/>
      <protection/>
    </xf>
    <xf numFmtId="0" fontId="15" fillId="2" borderId="35" xfId="54" applyFont="1" applyFill="1" applyBorder="1" applyAlignment="1">
      <alignment horizontal="left"/>
      <protection/>
    </xf>
    <xf numFmtId="0" fontId="15" fillId="2" borderId="36" xfId="54" applyFont="1" applyFill="1" applyBorder="1" applyAlignment="1">
      <alignment horizontal="left"/>
      <protection/>
    </xf>
    <xf numFmtId="2" fontId="63" fillId="8" borderId="10" xfId="75" applyNumberFormat="1" applyFont="1" applyFill="1" applyBorder="1" applyAlignment="1">
      <alignment horizontal="center" vertical="center"/>
      <protection/>
    </xf>
    <xf numFmtId="0" fontId="15" fillId="2" borderId="10" xfId="54" applyFont="1" applyFill="1" applyBorder="1" applyAlignment="1">
      <alignment horizontal="left"/>
      <protection/>
    </xf>
    <xf numFmtId="180" fontId="24" fillId="8" borderId="10" xfId="75" applyNumberFormat="1" applyFont="1" applyFill="1" applyBorder="1" applyAlignment="1">
      <alignment horizontal="center" vertical="center"/>
      <protection/>
    </xf>
    <xf numFmtId="180" fontId="60" fillId="8" borderId="10" xfId="75" applyNumberFormat="1" applyFont="1" applyFill="1" applyBorder="1" applyAlignment="1">
      <alignment horizontal="center" vertical="center"/>
      <protection/>
    </xf>
    <xf numFmtId="0" fontId="15" fillId="8" borderId="10" xfId="54" applyFont="1" applyFill="1" applyBorder="1" applyAlignment="1">
      <alignment horizontal="left"/>
      <protection/>
    </xf>
    <xf numFmtId="2" fontId="59" fillId="0" borderId="10" xfId="75" applyNumberFormat="1" applyFont="1" applyFill="1" applyBorder="1" applyAlignment="1">
      <alignment horizontal="center"/>
      <protection/>
    </xf>
    <xf numFmtId="0" fontId="59" fillId="0" borderId="10" xfId="75" applyNumberFormat="1" applyFont="1" applyFill="1" applyBorder="1" applyAlignment="1">
      <alignment horizontal="center"/>
      <protection/>
    </xf>
    <xf numFmtId="2" fontId="59" fillId="2" borderId="10" xfId="75" applyNumberFormat="1" applyFont="1" applyFill="1" applyBorder="1" applyAlignment="1">
      <alignment horizontal="center"/>
      <protection/>
    </xf>
    <xf numFmtId="0" fontId="4" fillId="0" borderId="49" xfId="50" applyFont="1" applyFill="1" applyBorder="1" applyAlignment="1">
      <alignment vertical="center" wrapText="1"/>
      <protection/>
    </xf>
    <xf numFmtId="0" fontId="29" fillId="0" borderId="10" xfId="48" applyFont="1" applyFill="1" applyBorder="1" applyAlignment="1" applyProtection="1">
      <alignment horizontal="center" vertical="center" wrapText="1"/>
      <protection/>
    </xf>
    <xf numFmtId="4" fontId="0" fillId="2" borderId="10" xfId="48" applyNumberFormat="1" applyFont="1" applyFill="1" applyBorder="1" applyAlignment="1" applyProtection="1">
      <alignment horizontal="center" vertical="center" wrapText="1"/>
      <protection locked="0"/>
    </xf>
    <xf numFmtId="2" fontId="0" fillId="2" borderId="10" xfId="48" applyNumberFormat="1" applyFont="1" applyFill="1" applyBorder="1" applyAlignment="1">
      <alignment horizontal="center" vertical="center" wrapText="1" shrinkToFit="1"/>
      <protection/>
    </xf>
    <xf numFmtId="0" fontId="62" fillId="2" borderId="34" xfId="0" applyFont="1" applyFill="1" applyBorder="1" applyAlignment="1">
      <alignment horizontal="left" vertical="center" wrapText="1"/>
    </xf>
    <xf numFmtId="0" fontId="24" fillId="0" borderId="35" xfId="75" applyFont="1" applyFill="1" applyBorder="1" applyAlignment="1">
      <alignment/>
      <protection/>
    </xf>
    <xf numFmtId="0" fontId="24" fillId="0" borderId="36" xfId="75" applyFont="1" applyFill="1" applyBorder="1" applyAlignment="1">
      <alignment/>
      <protection/>
    </xf>
    <xf numFmtId="2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2" fontId="69" fillId="2" borderId="10" xfId="0" applyNumberFormat="1" applyFont="1" applyFill="1" applyBorder="1" applyAlignment="1">
      <alignment horizontal="center"/>
    </xf>
    <xf numFmtId="2" fontId="57" fillId="2" borderId="10" xfId="54" applyNumberFormat="1" applyFont="1" applyFill="1" applyBorder="1" applyAlignment="1">
      <alignment horizontal="center"/>
      <protection/>
    </xf>
    <xf numFmtId="0" fontId="4" fillId="0" borderId="10" xfId="75" applyFont="1" applyFill="1" applyBorder="1" applyAlignment="1">
      <alignment horizontal="left" wrapText="1"/>
      <protection/>
    </xf>
    <xf numFmtId="2" fontId="0" fillId="0" borderId="10" xfId="48" applyNumberFormat="1" applyFont="1" applyFill="1" applyBorder="1" applyAlignment="1" applyProtection="1">
      <alignment horizontal="center" vertical="center" wrapText="1"/>
      <protection/>
    </xf>
    <xf numFmtId="9" fontId="0" fillId="0" borderId="10" xfId="77" applyFont="1" applyFill="1" applyBorder="1" applyAlignment="1" applyProtection="1">
      <alignment horizontal="center" vertical="center" wrapText="1"/>
      <protection locked="0"/>
    </xf>
    <xf numFmtId="9" fontId="0" fillId="0" borderId="10" xfId="77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6" fillId="0" borderId="10" xfId="48" applyNumberFormat="1" applyFont="1" applyFill="1" applyBorder="1" applyAlignment="1" applyProtection="1">
      <alignment horizontal="center" vertical="center" wrapText="1"/>
      <protection/>
    </xf>
    <xf numFmtId="9" fontId="6" fillId="0" borderId="10" xfId="77" applyFont="1" applyBorder="1" applyAlignment="1">
      <alignment horizontal="center"/>
    </xf>
    <xf numFmtId="0" fontId="6" fillId="0" borderId="10" xfId="48" applyFont="1" applyBorder="1">
      <alignment/>
      <protection/>
    </xf>
    <xf numFmtId="0" fontId="0" fillId="0" borderId="10" xfId="48" applyFont="1" applyFill="1" applyBorder="1" applyAlignment="1" applyProtection="1">
      <alignment horizontal="center" vertical="center" wrapText="1"/>
      <protection locked="0"/>
    </xf>
    <xf numFmtId="177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10" fontId="6" fillId="0" borderId="10" xfId="48" applyNumberFormat="1" applyFont="1" applyBorder="1" applyAlignment="1" applyProtection="1">
      <alignment horizontal="center" vertical="center" wrapText="1"/>
      <protection/>
    </xf>
    <xf numFmtId="9" fontId="0" fillId="8" borderId="10" xfId="48" applyNumberFormat="1" applyFont="1" applyFill="1" applyBorder="1" applyAlignment="1" applyProtection="1">
      <alignment horizontal="center" vertical="center" wrapText="1"/>
      <protection/>
    </xf>
    <xf numFmtId="0" fontId="57" fillId="0" borderId="10" xfId="75" applyNumberFormat="1" applyFont="1" applyFill="1" applyBorder="1" applyAlignment="1">
      <alignment horizontal="center"/>
      <protection/>
    </xf>
    <xf numFmtId="0" fontId="24" fillId="2" borderId="10" xfId="54" applyFont="1" applyFill="1" applyBorder="1" applyAlignment="1">
      <alignment horizontal="left"/>
      <protection/>
    </xf>
    <xf numFmtId="49" fontId="77" fillId="2" borderId="10" xfId="48" applyNumberFormat="1" applyFont="1" applyFill="1" applyBorder="1" applyAlignment="1">
      <alignment horizontal="center"/>
      <protection/>
    </xf>
    <xf numFmtId="0" fontId="77" fillId="0" borderId="10" xfId="48" applyFont="1" applyBorder="1" applyAlignment="1">
      <alignment horizontal="center"/>
      <protection/>
    </xf>
    <xf numFmtId="0" fontId="78" fillId="2" borderId="10" xfId="48" applyFont="1" applyFill="1" applyBorder="1" applyAlignment="1" applyProtection="1">
      <alignment horizontal="center"/>
      <protection hidden="1"/>
    </xf>
    <xf numFmtId="0" fontId="78" fillId="2" borderId="10" xfId="48" applyFont="1" applyFill="1" applyBorder="1" applyAlignment="1" applyProtection="1">
      <alignment horizontal="center" vertical="center"/>
      <protection hidden="1"/>
    </xf>
    <xf numFmtId="0" fontId="77" fillId="2" borderId="10" xfId="48" applyFont="1" applyFill="1" applyBorder="1" applyAlignment="1">
      <alignment horizontal="center"/>
      <protection/>
    </xf>
    <xf numFmtId="176" fontId="79" fillId="0" borderId="34" xfId="48" applyNumberFormat="1" applyFont="1" applyFill="1" applyBorder="1" applyAlignment="1" applyProtection="1">
      <alignment horizontal="center" vertical="center" wrapText="1"/>
      <protection/>
    </xf>
    <xf numFmtId="49" fontId="80" fillId="0" borderId="41" xfId="48" applyNumberFormat="1" applyFont="1" applyFill="1" applyBorder="1" applyAlignment="1" applyProtection="1">
      <alignment horizontal="left" vertical="center" wrapText="1"/>
      <protection locked="0"/>
    </xf>
    <xf numFmtId="4" fontId="9" fillId="0" borderId="10" xfId="48" applyNumberFormat="1" applyFont="1" applyFill="1" applyBorder="1" applyAlignment="1" applyProtection="1">
      <alignment horizontal="center" vertical="center"/>
      <protection locked="0"/>
    </xf>
    <xf numFmtId="4" fontId="9" fillId="0" borderId="55" xfId="48" applyNumberFormat="1" applyFont="1" applyFill="1" applyBorder="1" applyAlignment="1" applyProtection="1">
      <alignment horizontal="center" vertical="center"/>
      <protection locked="0"/>
    </xf>
    <xf numFmtId="3" fontId="0" fillId="19" borderId="34" xfId="48" applyNumberFormat="1" applyFont="1" applyFill="1" applyBorder="1" applyAlignment="1" applyProtection="1">
      <alignment horizontal="center" vertical="center"/>
      <protection/>
    </xf>
    <xf numFmtId="49" fontId="80" fillId="0" borderId="10" xfId="48" applyNumberFormat="1" applyFont="1" applyFill="1" applyBorder="1" applyAlignment="1" applyProtection="1">
      <alignment horizontal="left" vertical="center" wrapText="1"/>
      <protection locked="0"/>
    </xf>
    <xf numFmtId="4" fontId="47" fillId="0" borderId="10" xfId="48" applyNumberFormat="1" applyFont="1" applyFill="1" applyBorder="1" applyAlignment="1" applyProtection="1">
      <alignment horizontal="center" vertical="center"/>
      <protection locked="0"/>
    </xf>
    <xf numFmtId="0" fontId="0" fillId="0" borderId="47" xfId="48" applyFont="1" applyFill="1" applyBorder="1" applyAlignment="1" applyProtection="1">
      <alignment horizontal="center" vertical="center" wrapText="1"/>
      <protection/>
    </xf>
    <xf numFmtId="49" fontId="0" fillId="0" borderId="10" xfId="48" applyNumberFormat="1" applyFont="1" applyFill="1" applyBorder="1" applyAlignment="1" applyProtection="1">
      <alignment horizontal="center" vertical="center"/>
      <protection locked="0"/>
    </xf>
    <xf numFmtId="49" fontId="80" fillId="0" borderId="10" xfId="48" applyNumberFormat="1" applyFont="1" applyFill="1" applyBorder="1" applyAlignment="1" applyProtection="1">
      <alignment horizontal="center" vertical="center" wrapText="1"/>
      <protection locked="0"/>
    </xf>
    <xf numFmtId="3" fontId="58" fillId="0" borderId="10" xfId="68" applyNumberFormat="1" applyFont="1" applyFill="1" applyBorder="1" applyAlignment="1">
      <alignment horizontal="center" vertical="center"/>
      <protection/>
    </xf>
    <xf numFmtId="4" fontId="58" fillId="0" borderId="10" xfId="68" applyNumberFormat="1" applyFont="1" applyFill="1" applyBorder="1" applyAlignment="1">
      <alignment horizontal="center" vertical="center"/>
      <protection/>
    </xf>
    <xf numFmtId="3" fontId="58" fillId="0" borderId="10" xfId="49" applyNumberFormat="1" applyFont="1" applyFill="1" applyBorder="1" applyAlignment="1">
      <alignment horizontal="center" vertical="center"/>
      <protection/>
    </xf>
    <xf numFmtId="4" fontId="58" fillId="0" borderId="10" xfId="49" applyNumberFormat="1" applyFont="1" applyFill="1" applyBorder="1" applyAlignment="1">
      <alignment horizontal="center" vertical="center"/>
      <protection/>
    </xf>
    <xf numFmtId="3" fontId="73" fillId="0" borderId="10" xfId="49" applyNumberFormat="1" applyFont="1" applyFill="1" applyBorder="1" applyAlignment="1">
      <alignment horizontal="center" vertical="center"/>
      <protection/>
    </xf>
    <xf numFmtId="4" fontId="73" fillId="0" borderId="10" xfId="49" applyNumberFormat="1" applyFont="1" applyFill="1" applyBorder="1" applyAlignment="1">
      <alignment horizontal="center" vertical="center"/>
      <protection/>
    </xf>
    <xf numFmtId="179" fontId="58" fillId="0" borderId="10" xfId="68" applyNumberFormat="1" applyFont="1" applyFill="1" applyBorder="1" applyAlignment="1">
      <alignment horizontal="center" vertical="center"/>
      <protection/>
    </xf>
    <xf numFmtId="49" fontId="51" fillId="0" borderId="10" xfId="48" applyNumberFormat="1" applyFont="1" applyBorder="1" applyAlignment="1">
      <alignment horizontal="left"/>
      <protection/>
    </xf>
    <xf numFmtId="0" fontId="51" fillId="0" borderId="10" xfId="48" applyFont="1" applyBorder="1" applyAlignment="1">
      <alignment horizontal="center"/>
      <protection/>
    </xf>
    <xf numFmtId="0" fontId="51" fillId="0" borderId="10" xfId="48" applyFont="1" applyBorder="1" applyAlignment="1">
      <alignment horizontal="center" vertical="center" wrapText="1"/>
      <protection/>
    </xf>
    <xf numFmtId="49" fontId="51" fillId="0" borderId="10" xfId="48" applyNumberFormat="1" applyFont="1" applyBorder="1" applyAlignment="1">
      <alignment horizontal="left" vertical="center"/>
      <protection/>
    </xf>
    <xf numFmtId="0" fontId="59" fillId="0" borderId="10" xfId="48" applyFont="1" applyBorder="1" applyAlignment="1">
      <alignment horizontal="left" vertical="center" wrapText="1"/>
      <protection/>
    </xf>
    <xf numFmtId="0" fontId="65" fillId="0" borderId="10" xfId="75" applyFont="1" applyFill="1" applyBorder="1" applyAlignment="1">
      <alignment horizontal="center"/>
      <protection/>
    </xf>
    <xf numFmtId="2" fontId="57" fillId="0" borderId="10" xfId="0" applyNumberFormat="1" applyFont="1" applyFill="1" applyBorder="1" applyAlignment="1">
      <alignment horizontal="center" vertical="top"/>
    </xf>
    <xf numFmtId="2" fontId="65" fillId="0" borderId="10" xfId="54" applyNumberFormat="1" applyFont="1" applyFill="1" applyBorder="1" applyAlignment="1">
      <alignment horizontal="center" vertical="top"/>
      <protection/>
    </xf>
    <xf numFmtId="2" fontId="57" fillId="0" borderId="10" xfId="0" applyNumberFormat="1" applyFont="1" applyFill="1" applyBorder="1" applyAlignment="1">
      <alignment horizontal="center"/>
    </xf>
    <xf numFmtId="176" fontId="24" fillId="0" borderId="10" xfId="54" applyNumberFormat="1" applyFont="1" applyFill="1" applyBorder="1" applyAlignment="1">
      <alignment horizontal="center" vertical="center"/>
      <protection/>
    </xf>
    <xf numFmtId="2" fontId="6" fillId="0" borderId="10" xfId="48" applyNumberFormat="1" applyFont="1" applyBorder="1" applyAlignment="1">
      <alignment horizontal="center"/>
      <protection/>
    </xf>
    <xf numFmtId="0" fontId="53" fillId="0" borderId="10" xfId="48" applyFont="1" applyBorder="1" applyAlignment="1">
      <alignment horizontal="center" wrapText="1"/>
      <protection/>
    </xf>
    <xf numFmtId="0" fontId="20" fillId="0" borderId="10" xfId="75" applyFont="1" applyFill="1" applyBorder="1" applyAlignment="1">
      <alignment horizontal="center" vertical="center" wrapText="1"/>
      <protection/>
    </xf>
    <xf numFmtId="0" fontId="58" fillId="2" borderId="10" xfId="54" applyFont="1" applyFill="1" applyBorder="1" applyAlignment="1">
      <alignment horizontal="left" wrapText="1"/>
      <protection/>
    </xf>
    <xf numFmtId="4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10" fontId="6" fillId="2" borderId="10" xfId="48" applyNumberFormat="1" applyFont="1" applyFill="1" applyBorder="1" applyAlignment="1" applyProtection="1">
      <alignment horizontal="center" vertical="center" wrapText="1"/>
      <protection/>
    </xf>
    <xf numFmtId="0" fontId="77" fillId="0" borderId="36" xfId="48" applyFont="1" applyBorder="1" applyAlignment="1">
      <alignment horizontal="center"/>
      <protection/>
    </xf>
    <xf numFmtId="2" fontId="4" fillId="2" borderId="10" xfId="54" applyNumberFormat="1" applyFont="1" applyFill="1" applyBorder="1" applyAlignment="1">
      <alignment horizontal="center"/>
      <protection/>
    </xf>
    <xf numFmtId="4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77" applyFont="1" applyFill="1" applyBorder="1" applyAlignment="1" applyProtection="1">
      <alignment horizontal="center" vertical="center" wrapText="1"/>
      <protection locked="0"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77" applyNumberFormat="1" applyFont="1" applyFill="1" applyBorder="1" applyAlignment="1" applyProtection="1">
      <alignment horizontal="center" vertical="center" wrapText="1"/>
      <protection locked="0"/>
    </xf>
    <xf numFmtId="181" fontId="8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48" applyNumberFormat="1" applyFont="1" applyFill="1" applyBorder="1" applyAlignment="1" applyProtection="1">
      <alignment horizontal="center" vertical="center" wrapText="1"/>
      <protection locked="0"/>
    </xf>
    <xf numFmtId="182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182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179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68" applyNumberFormat="1" applyFont="1" applyFill="1" applyBorder="1" applyAlignment="1">
      <alignment horizontal="left" vertical="center" wrapText="1"/>
      <protection/>
    </xf>
    <xf numFmtId="0" fontId="75" fillId="2" borderId="10" xfId="54" applyFont="1" applyFill="1" applyBorder="1" applyAlignment="1">
      <alignment horizontal="left" wrapText="1"/>
      <protection/>
    </xf>
    <xf numFmtId="0" fontId="75" fillId="0" borderId="10" xfId="54" applyFont="1" applyFill="1" applyBorder="1" applyAlignment="1">
      <alignment horizontal="left" vertical="top" wrapText="1"/>
      <protection/>
    </xf>
    <xf numFmtId="0" fontId="77" fillId="0" borderId="37" xfId="48" applyFont="1" applyBorder="1" applyAlignment="1">
      <alignment horizontal="center"/>
      <protection/>
    </xf>
    <xf numFmtId="0" fontId="0" fillId="0" borderId="10" xfId="48" applyFont="1" applyFill="1" applyBorder="1" applyAlignment="1" applyProtection="1">
      <alignment wrapText="1"/>
      <protection/>
    </xf>
    <xf numFmtId="4" fontId="56" fillId="0" borderId="10" xfId="48" applyNumberFormat="1" applyFont="1" applyFill="1" applyBorder="1" applyAlignment="1" applyProtection="1">
      <alignment horizontal="center" vertical="center"/>
      <protection/>
    </xf>
    <xf numFmtId="4" fontId="0" fillId="0" borderId="10" xfId="48" applyNumberFormat="1" applyFont="1" applyFill="1" applyBorder="1" applyAlignment="1" applyProtection="1">
      <alignment horizontal="center" vertical="center"/>
      <protection/>
    </xf>
    <xf numFmtId="4" fontId="0" fillId="0" borderId="11" xfId="48" applyNumberFormat="1" applyFont="1" applyFill="1" applyBorder="1" applyAlignment="1" applyProtection="1">
      <alignment horizontal="center" vertical="center"/>
      <protection/>
    </xf>
    <xf numFmtId="0" fontId="6" fillId="0" borderId="10" xfId="48" applyFont="1" applyFill="1" applyBorder="1" applyAlignment="1" applyProtection="1">
      <alignment vertical="center" wrapText="1"/>
      <protection/>
    </xf>
    <xf numFmtId="49" fontId="6" fillId="0" borderId="12" xfId="48" applyNumberFormat="1" applyFont="1" applyFill="1" applyBorder="1" applyAlignment="1" applyProtection="1">
      <alignment horizontal="right" vertical="center" wrapText="1"/>
      <protection/>
    </xf>
    <xf numFmtId="49" fontId="6" fillId="0" borderId="24" xfId="48" applyNumberFormat="1" applyFont="1" applyFill="1" applyBorder="1" applyAlignment="1" applyProtection="1">
      <alignment horizontal="right" vertical="center" wrapText="1"/>
      <protection/>
    </xf>
    <xf numFmtId="4" fontId="6" fillId="0" borderId="10" xfId="48" applyNumberFormat="1" applyFont="1" applyFill="1" applyBorder="1" applyAlignment="1" applyProtection="1">
      <alignment horizontal="center" vertical="center"/>
      <protection locked="0"/>
    </xf>
    <xf numFmtId="4" fontId="6" fillId="0" borderId="11" xfId="48" applyNumberFormat="1" applyFont="1" applyFill="1" applyBorder="1" applyAlignment="1" applyProtection="1">
      <alignment horizontal="center" vertical="center"/>
      <protection locked="0"/>
    </xf>
    <xf numFmtId="0" fontId="6" fillId="0" borderId="17" xfId="48" applyFont="1" applyFill="1" applyBorder="1" applyAlignment="1" applyProtection="1">
      <alignment horizontal="center" vertical="center"/>
      <protection/>
    </xf>
    <xf numFmtId="0" fontId="56" fillId="0" borderId="10" xfId="48" applyFont="1" applyFill="1" applyBorder="1" applyAlignment="1" applyProtection="1">
      <alignment vertical="center" wrapText="1"/>
      <protection/>
    </xf>
    <xf numFmtId="4" fontId="56" fillId="0" borderId="10" xfId="48" applyNumberFormat="1" applyFont="1" applyFill="1" applyBorder="1" applyAlignment="1" applyProtection="1">
      <alignment horizontal="center" vertical="center"/>
      <protection/>
    </xf>
    <xf numFmtId="49" fontId="56" fillId="0" borderId="12" xfId="48" applyNumberFormat="1" applyFont="1" applyFill="1" applyBorder="1" applyAlignment="1" applyProtection="1">
      <alignment horizontal="right" vertical="center" wrapText="1"/>
      <protection/>
    </xf>
    <xf numFmtId="0" fontId="56" fillId="0" borderId="10" xfId="48" applyFont="1" applyFill="1" applyBorder="1" applyAlignment="1" applyProtection="1">
      <alignment horizontal="center" vertical="center" wrapText="1"/>
      <protection/>
    </xf>
    <xf numFmtId="4" fontId="56" fillId="0" borderId="11" xfId="48" applyNumberFormat="1" applyFont="1" applyFill="1" applyBorder="1" applyAlignment="1" applyProtection="1">
      <alignment horizontal="center" vertical="center"/>
      <protection/>
    </xf>
    <xf numFmtId="0" fontId="56" fillId="0" borderId="17" xfId="48" applyFont="1" applyFill="1" applyBorder="1" applyAlignment="1" applyProtection="1">
      <alignment horizontal="center" vertical="center"/>
      <protection/>
    </xf>
    <xf numFmtId="2" fontId="6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Font="1" applyFill="1" applyProtection="1">
      <alignment/>
      <protection/>
    </xf>
    <xf numFmtId="49" fontId="6" fillId="0" borderId="14" xfId="48" applyNumberFormat="1" applyFont="1" applyFill="1" applyBorder="1" applyAlignment="1" applyProtection="1">
      <alignment horizontal="right" vertical="center" wrapText="1"/>
      <protection/>
    </xf>
    <xf numFmtId="49" fontId="6" fillId="0" borderId="28" xfId="48" applyNumberFormat="1" applyFont="1" applyFill="1" applyBorder="1" applyAlignment="1" applyProtection="1">
      <alignment horizontal="right" vertical="center" wrapText="1"/>
      <protection/>
    </xf>
    <xf numFmtId="4" fontId="6" fillId="0" borderId="21" xfId="48" applyNumberFormat="1" applyFont="1" applyFill="1" applyBorder="1" applyAlignment="1" applyProtection="1">
      <alignment horizontal="center" vertical="center"/>
      <protection locked="0"/>
    </xf>
    <xf numFmtId="4" fontId="6" fillId="0" borderId="22" xfId="48" applyNumberFormat="1" applyFont="1" applyFill="1" applyBorder="1" applyAlignment="1" applyProtection="1">
      <alignment horizontal="center" vertical="center"/>
      <protection locked="0"/>
    </xf>
    <xf numFmtId="0" fontId="6" fillId="0" borderId="23" xfId="48" applyFont="1" applyFill="1" applyBorder="1" applyAlignment="1" applyProtection="1">
      <alignment horizontal="center" vertical="center"/>
      <protection/>
    </xf>
    <xf numFmtId="176" fontId="56" fillId="0" borderId="10" xfId="48" applyNumberFormat="1" applyFont="1" applyFill="1" applyBorder="1" applyAlignment="1" applyProtection="1">
      <alignment horizontal="center" vertical="center"/>
      <protection/>
    </xf>
    <xf numFmtId="4" fontId="56" fillId="0" borderId="10" xfId="48" applyNumberFormat="1" applyFont="1" applyFill="1" applyBorder="1" applyAlignment="1" applyProtection="1">
      <alignment horizontal="center" vertical="center"/>
      <protection locked="0"/>
    </xf>
    <xf numFmtId="4" fontId="56" fillId="0" borderId="11" xfId="48" applyNumberFormat="1" applyFont="1" applyFill="1" applyBorder="1" applyAlignment="1" applyProtection="1">
      <alignment horizontal="center" vertical="center"/>
      <protection locked="0"/>
    </xf>
    <xf numFmtId="4" fontId="28" fillId="0" borderId="11" xfId="48" applyNumberFormat="1" applyFont="1" applyFill="1" applyBorder="1" applyAlignment="1" applyProtection="1">
      <alignment horizontal="center" vertical="center"/>
      <protection locked="0"/>
    </xf>
    <xf numFmtId="4" fontId="72" fillId="0" borderId="10" xfId="48" applyNumberFormat="1" applyFont="1" applyFill="1" applyBorder="1" applyAlignment="1" applyProtection="1">
      <alignment horizontal="center" vertical="center"/>
      <protection locked="0"/>
    </xf>
    <xf numFmtId="2" fontId="6" fillId="0" borderId="10" xfId="48" applyNumberFormat="1" applyFont="1" applyFill="1" applyBorder="1" applyAlignment="1" applyProtection="1">
      <alignment horizontal="center" vertical="center"/>
      <protection locked="0"/>
    </xf>
    <xf numFmtId="49" fontId="56" fillId="0" borderId="14" xfId="48" applyNumberFormat="1" applyFont="1" applyFill="1" applyBorder="1" applyAlignment="1" applyProtection="1">
      <alignment horizontal="right" vertical="center" wrapText="1"/>
      <protection/>
    </xf>
    <xf numFmtId="49" fontId="56" fillId="0" borderId="28" xfId="48" applyNumberFormat="1" applyFont="1" applyFill="1" applyBorder="1" applyAlignment="1" applyProtection="1">
      <alignment horizontal="right" vertical="center" wrapText="1"/>
      <protection/>
    </xf>
    <xf numFmtId="4" fontId="6" fillId="0" borderId="17" xfId="48" applyNumberFormat="1" applyFont="1" applyFill="1" applyBorder="1" applyAlignment="1" applyProtection="1">
      <alignment horizontal="center" vertical="center"/>
      <protection locked="0"/>
    </xf>
    <xf numFmtId="0" fontId="56" fillId="0" borderId="24" xfId="48" applyFont="1" applyFill="1" applyBorder="1" applyAlignment="1" applyProtection="1">
      <alignment horizontal="center" vertical="center" wrapText="1"/>
      <protection/>
    </xf>
    <xf numFmtId="2" fontId="56" fillId="0" borderId="10" xfId="48" applyNumberFormat="1" applyFont="1" applyFill="1" applyBorder="1" applyAlignment="1" applyProtection="1">
      <alignment horizontal="center" vertical="center" wrapText="1"/>
      <protection/>
    </xf>
    <xf numFmtId="4" fontId="56" fillId="0" borderId="17" xfId="48" applyNumberFormat="1" applyFont="1" applyFill="1" applyBorder="1" applyAlignment="1" applyProtection="1">
      <alignment horizontal="center" vertical="center"/>
      <protection locked="0"/>
    </xf>
    <xf numFmtId="0" fontId="6" fillId="0" borderId="24" xfId="48" applyFont="1" applyFill="1" applyBorder="1" applyAlignment="1" applyProtection="1">
      <alignment horizontal="center" vertical="center" wrapText="1"/>
      <protection/>
    </xf>
    <xf numFmtId="4" fontId="28" fillId="0" borderId="10" xfId="48" applyNumberFormat="1" applyFont="1" applyFill="1" applyBorder="1" applyAlignment="1" applyProtection="1">
      <alignment horizontal="center" vertical="center"/>
      <protection/>
    </xf>
    <xf numFmtId="177" fontId="6" fillId="0" borderId="10" xfId="48" applyNumberFormat="1" applyFont="1" applyFill="1" applyBorder="1" applyAlignment="1" applyProtection="1">
      <alignment horizontal="center" vertical="center" wrapText="1"/>
      <protection/>
    </xf>
    <xf numFmtId="4" fontId="56" fillId="0" borderId="10" xfId="48" applyNumberFormat="1" applyFont="1" applyFill="1" applyBorder="1" applyAlignment="1" applyProtection="1">
      <alignment horizontal="center" vertical="center"/>
      <protection locked="0"/>
    </xf>
    <xf numFmtId="179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27" fillId="0" borderId="10" xfId="48" applyNumberFormat="1" applyFont="1" applyFill="1" applyBorder="1" applyAlignment="1" applyProtection="1">
      <alignment horizontal="center" vertical="center" wrapText="1"/>
      <protection locked="0"/>
    </xf>
    <xf numFmtId="4" fontId="74" fillId="0" borderId="10" xfId="48" applyNumberFormat="1" applyFont="1" applyFill="1" applyBorder="1" applyAlignment="1" applyProtection="1">
      <alignment horizontal="center" vertical="center" wrapText="1"/>
      <protection/>
    </xf>
    <xf numFmtId="9" fontId="8" fillId="0" borderId="10" xfId="77" applyFont="1" applyFill="1" applyBorder="1" applyAlignment="1" applyProtection="1">
      <alignment horizontal="center" vertical="center" wrapText="1"/>
      <protection locked="0"/>
    </xf>
    <xf numFmtId="1" fontId="6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left" vertical="center" wrapText="1"/>
      <protection locked="0"/>
    </xf>
    <xf numFmtId="0" fontId="9" fillId="0" borderId="10" xfId="48" applyFont="1" applyFill="1" applyBorder="1" applyAlignment="1">
      <alignment horizontal="left"/>
      <protection/>
    </xf>
    <xf numFmtId="0" fontId="0" fillId="0" borderId="10" xfId="48" applyFont="1" applyFill="1" applyBorder="1" applyAlignment="1" applyProtection="1">
      <alignment horizontal="left" vertical="center" wrapText="1"/>
      <protection locked="0"/>
    </xf>
    <xf numFmtId="0" fontId="10" fillId="0" borderId="10" xfId="48" applyFont="1" applyFill="1" applyBorder="1" applyAlignment="1">
      <alignment horizontal="left"/>
      <protection/>
    </xf>
    <xf numFmtId="4" fontId="27" fillId="0" borderId="10" xfId="48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48" applyNumberFormat="1" applyFont="1" applyFill="1" applyBorder="1" applyAlignment="1" applyProtection="1">
      <alignment horizontal="center" vertical="center"/>
      <protection/>
    </xf>
    <xf numFmtId="3" fontId="6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56" xfId="48" applyFont="1" applyFill="1" applyBorder="1" applyAlignment="1" applyProtection="1">
      <alignment vertical="center"/>
      <protection/>
    </xf>
    <xf numFmtId="3" fontId="56" fillId="0" borderId="10" xfId="48" applyNumberFormat="1" applyFont="1" applyFill="1" applyBorder="1" applyAlignment="1" applyProtection="1">
      <alignment horizontal="center" vertical="center"/>
      <protection locked="0"/>
    </xf>
    <xf numFmtId="4" fontId="6" fillId="0" borderId="10" xfId="48" applyNumberFormat="1" applyFont="1" applyFill="1" applyBorder="1" applyAlignment="1" applyProtection="1">
      <alignment horizontal="center" vertical="center"/>
      <protection locked="0"/>
    </xf>
    <xf numFmtId="3" fontId="56" fillId="0" borderId="10" xfId="48" applyNumberFormat="1" applyFont="1" applyFill="1" applyBorder="1" applyAlignment="1" applyProtection="1">
      <alignment horizontal="center" vertical="center"/>
      <protection/>
    </xf>
    <xf numFmtId="3" fontId="56" fillId="0" borderId="11" xfId="48" applyNumberFormat="1" applyFont="1" applyFill="1" applyBorder="1" applyAlignment="1" applyProtection="1">
      <alignment horizontal="center" vertical="center"/>
      <protection/>
    </xf>
    <xf numFmtId="3" fontId="28" fillId="0" borderId="11" xfId="48" applyNumberFormat="1" applyFont="1" applyFill="1" applyBorder="1" applyAlignment="1" applyProtection="1">
      <alignment horizontal="center" vertical="center"/>
      <protection/>
    </xf>
    <xf numFmtId="49" fontId="56" fillId="0" borderId="10" xfId="48" applyNumberFormat="1" applyFont="1" applyFill="1" applyBorder="1" applyAlignment="1" applyProtection="1">
      <alignment horizontal="right" vertical="center" wrapText="1"/>
      <protection/>
    </xf>
    <xf numFmtId="0" fontId="56" fillId="0" borderId="10" xfId="48" applyFont="1" applyFill="1" applyBorder="1" applyAlignment="1" applyProtection="1">
      <alignment horizontal="center" vertical="center"/>
      <protection/>
    </xf>
    <xf numFmtId="0" fontId="15" fillId="0" borderId="10" xfId="54" applyFont="1" applyFill="1" applyBorder="1" applyAlignment="1">
      <alignment horizontal="left"/>
      <protection/>
    </xf>
    <xf numFmtId="0" fontId="59" fillId="0" borderId="10" xfId="54" applyFont="1" applyFill="1" applyBorder="1" applyAlignment="1">
      <alignment horizontal="left"/>
      <protection/>
    </xf>
    <xf numFmtId="4" fontId="60" fillId="8" borderId="10" xfId="53" applyNumberFormat="1" applyFont="1" applyFill="1" applyBorder="1" applyAlignment="1">
      <alignment horizontal="center" vertical="center"/>
      <protection/>
    </xf>
    <xf numFmtId="4" fontId="66" fillId="8" borderId="36" xfId="0" applyNumberFormat="1" applyFont="1" applyFill="1" applyBorder="1" applyAlignment="1">
      <alignment horizontal="center" vertical="center"/>
    </xf>
    <xf numFmtId="2" fontId="66" fillId="8" borderId="36" xfId="0" applyNumberFormat="1" applyFont="1" applyFill="1" applyBorder="1" applyAlignment="1">
      <alignment horizontal="center" vertical="center"/>
    </xf>
    <xf numFmtId="180" fontId="60" fillId="8" borderId="10" xfId="54" applyNumberFormat="1" applyFont="1" applyFill="1" applyBorder="1" applyAlignment="1">
      <alignment horizontal="center" vertical="center"/>
      <protection/>
    </xf>
    <xf numFmtId="2" fontId="81" fillId="0" borderId="10" xfId="0" applyNumberFormat="1" applyFont="1" applyFill="1" applyBorder="1" applyAlignment="1">
      <alignment horizontal="center"/>
    </xf>
    <xf numFmtId="0" fontId="59" fillId="8" borderId="34" xfId="75" applyFont="1" applyFill="1" applyBorder="1" applyAlignment="1">
      <alignment horizontal="center"/>
      <protection/>
    </xf>
    <xf numFmtId="0" fontId="59" fillId="8" borderId="10" xfId="75" applyFont="1" applyFill="1" applyBorder="1" applyAlignment="1">
      <alignment horizontal="center" vertical="center"/>
      <protection/>
    </xf>
    <xf numFmtId="0" fontId="0" fillId="2" borderId="0" xfId="75" applyFont="1" applyFill="1" applyAlignment="1">
      <alignment horizontal="center" vertical="center" wrapText="1"/>
      <protection/>
    </xf>
    <xf numFmtId="0" fontId="58" fillId="2" borderId="10" xfId="48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/>
    </xf>
    <xf numFmtId="10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48" applyNumberFormat="1" applyFont="1" applyBorder="1" applyAlignment="1">
      <alignment horizontal="center"/>
      <protection/>
    </xf>
    <xf numFmtId="4" fontId="0" fillId="0" borderId="10" xfId="48" applyNumberFormat="1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49" fontId="0" fillId="0" borderId="12" xfId="48" applyNumberFormat="1" applyFont="1" applyFill="1" applyBorder="1" applyAlignment="1" applyProtection="1">
      <alignment horizontal="right" vertical="center" wrapText="1"/>
      <protection/>
    </xf>
    <xf numFmtId="49" fontId="29" fillId="0" borderId="37" xfId="48" applyNumberFormat="1" applyFont="1" applyFill="1" applyBorder="1" applyAlignment="1" applyProtection="1">
      <alignment horizontal="right" vertical="center" wrapText="1"/>
      <protection/>
    </xf>
    <xf numFmtId="4" fontId="29" fillId="0" borderId="37" xfId="48" applyNumberFormat="1" applyFont="1" applyFill="1" applyBorder="1" applyAlignment="1" applyProtection="1">
      <alignment horizontal="center" vertical="center"/>
      <protection locked="0"/>
    </xf>
    <xf numFmtId="2" fontId="4" fillId="0" borderId="34" xfId="48" applyNumberFormat="1" applyFont="1" applyFill="1" applyBorder="1" applyAlignment="1" applyProtection="1">
      <alignment horizontal="center" vertical="center" wrapText="1"/>
      <protection/>
    </xf>
    <xf numFmtId="4" fontId="6" fillId="0" borderId="44" xfId="48" applyNumberFormat="1" applyFont="1" applyFill="1" applyBorder="1" applyAlignment="1" applyProtection="1">
      <alignment horizontal="center" vertical="center"/>
      <protection/>
    </xf>
    <xf numFmtId="4" fontId="9" fillId="0" borderId="41" xfId="48" applyNumberFormat="1" applyFont="1" applyFill="1" applyBorder="1" applyAlignment="1" applyProtection="1">
      <alignment horizontal="center" vertical="center"/>
      <protection locked="0"/>
    </xf>
    <xf numFmtId="4" fontId="47" fillId="0" borderId="41" xfId="48" applyNumberFormat="1" applyFont="1" applyFill="1" applyBorder="1" applyAlignment="1" applyProtection="1">
      <alignment horizontal="center" vertical="center"/>
      <protection locked="0"/>
    </xf>
    <xf numFmtId="0" fontId="14" fillId="0" borderId="10" xfId="54" applyFont="1" applyBorder="1" applyAlignment="1">
      <alignment horizontal="center" vertical="center" wrapText="1"/>
      <protection/>
    </xf>
    <xf numFmtId="0" fontId="14" fillId="10" borderId="10" xfId="54" applyFont="1" applyFill="1" applyBorder="1" applyAlignment="1">
      <alignment horizontal="center" vertical="center" wrapText="1"/>
      <protection/>
    </xf>
    <xf numFmtId="0" fontId="14" fillId="10" borderId="10" xfId="54" applyFont="1" applyFill="1" applyBorder="1" applyAlignment="1">
      <alignment horizontal="center" vertical="center" wrapText="1"/>
      <protection/>
    </xf>
    <xf numFmtId="2" fontId="57" fillId="0" borderId="10" xfId="75" applyNumberFormat="1" applyFont="1" applyFill="1" applyBorder="1" applyAlignment="1">
      <alignment horizontal="center" vertical="center"/>
      <protection/>
    </xf>
    <xf numFmtId="0" fontId="57" fillId="0" borderId="10" xfId="70" applyFont="1" applyFill="1" applyBorder="1" applyAlignment="1">
      <alignment horizontal="center" vertical="center"/>
      <protection/>
    </xf>
    <xf numFmtId="1" fontId="57" fillId="0" borderId="10" xfId="75" applyNumberFormat="1" applyFont="1" applyFill="1" applyBorder="1" applyAlignment="1">
      <alignment horizontal="center" vertical="center"/>
      <protection/>
    </xf>
    <xf numFmtId="2" fontId="57" fillId="0" borderId="10" xfId="70" applyNumberFormat="1" applyFont="1" applyFill="1" applyBorder="1" applyAlignment="1">
      <alignment horizontal="center" vertical="center"/>
      <protection/>
    </xf>
    <xf numFmtId="2" fontId="24" fillId="0" borderId="10" xfId="70" applyNumberFormat="1" applyFont="1" applyFill="1" applyBorder="1" applyAlignment="1">
      <alignment horizontal="center" vertical="center"/>
      <protection/>
    </xf>
    <xf numFmtId="0" fontId="57" fillId="0" borderId="10" xfId="75" applyFont="1" applyFill="1" applyBorder="1" applyAlignment="1">
      <alignment horizontal="center" vertical="center"/>
      <protection/>
    </xf>
    <xf numFmtId="0" fontId="57" fillId="0" borderId="10" xfId="68" applyFont="1" applyFill="1" applyBorder="1" applyAlignment="1">
      <alignment horizontal="center" vertical="center"/>
      <protection/>
    </xf>
    <xf numFmtId="2" fontId="65" fillId="0" borderId="10" xfId="75" applyNumberFormat="1" applyFont="1" applyFill="1" applyBorder="1" applyAlignment="1">
      <alignment horizontal="center" vertical="center"/>
      <protection/>
    </xf>
    <xf numFmtId="2" fontId="62" fillId="0" borderId="10" xfId="54" applyNumberFormat="1" applyFont="1" applyFill="1" applyBorder="1" applyAlignment="1">
      <alignment horizontal="center" vertical="center"/>
      <protection/>
    </xf>
    <xf numFmtId="176" fontId="62" fillId="0" borderId="10" xfId="54" applyNumberFormat="1" applyFont="1" applyFill="1" applyBorder="1" applyAlignment="1">
      <alignment horizontal="center" vertical="center"/>
      <protection/>
    </xf>
    <xf numFmtId="2" fontId="64" fillId="0" borderId="10" xfId="54" applyNumberFormat="1" applyFont="1" applyFill="1" applyBorder="1" applyAlignment="1">
      <alignment horizontal="center" vertical="center"/>
      <protection/>
    </xf>
    <xf numFmtId="0" fontId="57" fillId="0" borderId="10" xfId="75" applyFont="1" applyFill="1" applyBorder="1" applyAlignment="1">
      <alignment horizontal="center" vertical="center" wrapText="1"/>
      <protection/>
    </xf>
    <xf numFmtId="2" fontId="62" fillId="0" borderId="10" xfId="75" applyNumberFormat="1" applyFont="1" applyFill="1" applyBorder="1" applyAlignment="1">
      <alignment horizontal="center" vertical="center"/>
      <protection/>
    </xf>
    <xf numFmtId="2" fontId="61" fillId="0" borderId="10" xfId="78" applyNumberFormat="1" applyFont="1" applyFill="1" applyBorder="1" applyAlignment="1">
      <alignment horizontal="center" vertical="center" wrapText="1"/>
      <protection/>
    </xf>
    <xf numFmtId="2" fontId="62" fillId="0" borderId="10" xfId="70" applyNumberFormat="1" applyFont="1" applyFill="1" applyBorder="1" applyAlignment="1">
      <alignment horizontal="center" vertical="center"/>
      <protection/>
    </xf>
    <xf numFmtId="176" fontId="60" fillId="0" borderId="10" xfId="54" applyNumberFormat="1" applyFont="1" applyFill="1" applyBorder="1" applyAlignment="1">
      <alignment horizontal="center" vertical="center"/>
      <protection/>
    </xf>
    <xf numFmtId="49" fontId="57" fillId="0" borderId="10" xfId="75" applyNumberFormat="1" applyFont="1" applyFill="1" applyBorder="1" applyAlignment="1">
      <alignment horizontal="center" vertical="center" wrapText="1"/>
      <protection/>
    </xf>
    <xf numFmtId="2" fontId="57" fillId="0" borderId="10" xfId="78" applyNumberFormat="1" applyFont="1" applyFill="1" applyBorder="1" applyAlignment="1">
      <alignment horizontal="center" vertical="center" wrapText="1"/>
      <protection/>
    </xf>
    <xf numFmtId="176" fontId="62" fillId="0" borderId="10" xfId="75" applyNumberFormat="1" applyFont="1" applyFill="1" applyBorder="1" applyAlignment="1">
      <alignment horizontal="center" vertical="center"/>
      <protection/>
    </xf>
    <xf numFmtId="176" fontId="60" fillId="0" borderId="10" xfId="75" applyNumberFormat="1" applyFont="1" applyFill="1" applyBorder="1" applyAlignment="1">
      <alignment horizontal="center" vertical="center"/>
      <protection/>
    </xf>
    <xf numFmtId="2" fontId="24" fillId="0" borderId="10" xfId="75" applyNumberFormat="1" applyFont="1" applyFill="1" applyBorder="1" applyAlignment="1">
      <alignment horizontal="center" vertical="center"/>
      <protection/>
    </xf>
    <xf numFmtId="2" fontId="59" fillId="0" borderId="10" xfId="78" applyNumberFormat="1" applyFont="1" applyFill="1" applyBorder="1" applyAlignment="1">
      <alignment horizontal="center" vertical="center" wrapText="1"/>
      <protection/>
    </xf>
    <xf numFmtId="2" fontId="57" fillId="0" borderId="10" xfId="54" applyNumberFormat="1" applyFont="1" applyFill="1" applyBorder="1" applyAlignment="1">
      <alignment horizontal="center" vertical="center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2" fontId="68" fillId="0" borderId="10" xfId="75" applyNumberFormat="1" applyFont="1" applyFill="1" applyBorder="1" applyAlignment="1">
      <alignment horizontal="center" vertical="center" wrapText="1"/>
      <protection/>
    </xf>
    <xf numFmtId="0" fontId="83" fillId="0" borderId="0" xfId="75" applyFont="1" applyFill="1" applyAlignment="1">
      <alignment horizontal="center" vertical="center" wrapText="1"/>
      <protection/>
    </xf>
    <xf numFmtId="2" fontId="65" fillId="0" borderId="10" xfId="54" applyNumberFormat="1" applyFont="1" applyFill="1" applyBorder="1" applyAlignment="1">
      <alignment horizontal="center" vertical="center"/>
      <protection/>
    </xf>
    <xf numFmtId="176" fontId="63" fillId="0" borderId="10" xfId="54" applyNumberFormat="1" applyFont="1" applyFill="1" applyBorder="1" applyAlignment="1">
      <alignment horizontal="center" vertical="center"/>
      <protection/>
    </xf>
    <xf numFmtId="176" fontId="62" fillId="2" borderId="10" xfId="54" applyNumberFormat="1" applyFont="1" applyFill="1" applyBorder="1" applyAlignment="1">
      <alignment horizontal="center" vertical="center"/>
      <protection/>
    </xf>
    <xf numFmtId="2" fontId="64" fillId="0" borderId="10" xfId="70" applyNumberFormat="1" applyFont="1" applyFill="1" applyBorder="1" applyAlignment="1">
      <alignment horizontal="center" vertical="center"/>
      <protection/>
    </xf>
    <xf numFmtId="2" fontId="60" fillId="0" borderId="10" xfId="75" applyNumberFormat="1" applyFont="1" applyFill="1" applyBorder="1" applyAlignment="1">
      <alignment horizontal="center" vertical="center"/>
      <protection/>
    </xf>
    <xf numFmtId="176" fontId="24" fillId="0" borderId="10" xfId="54" applyNumberFormat="1" applyFont="1" applyFill="1" applyBorder="1" applyAlignment="1">
      <alignment horizontal="center" vertical="center"/>
      <protection/>
    </xf>
    <xf numFmtId="2" fontId="57" fillId="0" borderId="10" xfId="53" applyNumberFormat="1" applyFont="1" applyFill="1" applyBorder="1" applyAlignment="1">
      <alignment horizontal="center" vertical="center"/>
      <protection/>
    </xf>
    <xf numFmtId="2" fontId="62" fillId="0" borderId="10" xfId="53" applyNumberFormat="1" applyFont="1" applyFill="1" applyBorder="1" applyAlignment="1">
      <alignment horizontal="center" vertical="center"/>
      <protection/>
    </xf>
    <xf numFmtId="0" fontId="57" fillId="0" borderId="10" xfId="75" applyFont="1" applyFill="1" applyBorder="1" applyAlignment="1">
      <alignment vertical="center"/>
      <protection/>
    </xf>
    <xf numFmtId="0" fontId="57" fillId="0" borderId="41" xfId="75" applyFont="1" applyFill="1" applyBorder="1" applyAlignment="1">
      <alignment horizontal="center" vertical="center"/>
      <protection/>
    </xf>
    <xf numFmtId="4" fontId="24" fillId="0" borderId="10" xfId="75" applyNumberFormat="1" applyFont="1" applyFill="1" applyBorder="1" applyAlignment="1">
      <alignment horizontal="center" vertical="center"/>
      <protection/>
    </xf>
    <xf numFmtId="2" fontId="62" fillId="0" borderId="10" xfId="54" applyNumberFormat="1" applyFont="1" applyFill="1" applyBorder="1" applyAlignment="1">
      <alignment horizontal="center" vertical="center" wrapText="1"/>
      <protection/>
    </xf>
    <xf numFmtId="0" fontId="57" fillId="0" borderId="34" xfId="75" applyFont="1" applyFill="1" applyBorder="1" applyAlignment="1">
      <alignment horizontal="center" vertical="center"/>
      <protection/>
    </xf>
    <xf numFmtId="2" fontId="68" fillId="0" borderId="10" xfId="54" applyNumberFormat="1" applyFont="1" applyFill="1" applyBorder="1" applyAlignment="1">
      <alignment horizontal="center" vertical="center"/>
      <protection/>
    </xf>
    <xf numFmtId="0" fontId="57" fillId="2" borderId="10" xfId="54" applyFont="1" applyFill="1" applyBorder="1" applyAlignment="1">
      <alignment vertical="center" wrapText="1"/>
      <protection/>
    </xf>
    <xf numFmtId="176" fontId="60" fillId="0" borderId="10" xfId="54" applyNumberFormat="1" applyFont="1" applyFill="1" applyBorder="1" applyAlignment="1">
      <alignment horizontal="center" vertical="center" wrapText="1"/>
      <protection/>
    </xf>
    <xf numFmtId="0" fontId="57" fillId="0" borderId="41" xfId="70" applyFont="1" applyFill="1" applyBorder="1" applyAlignment="1">
      <alignment horizontal="center" vertical="center"/>
      <protection/>
    </xf>
    <xf numFmtId="0" fontId="57" fillId="0" borderId="10" xfId="78" applyFont="1" applyFill="1" applyBorder="1" applyAlignment="1">
      <alignment horizontal="center" wrapText="1"/>
      <protection/>
    </xf>
    <xf numFmtId="1" fontId="57" fillId="0" borderId="10" xfId="54" applyNumberFormat="1" applyFont="1" applyFill="1" applyBorder="1" applyAlignment="1">
      <alignment horizontal="center" vertical="center"/>
      <protection/>
    </xf>
    <xf numFmtId="0" fontId="57" fillId="0" borderId="10" xfId="78" applyFont="1" applyFill="1" applyBorder="1" applyAlignment="1">
      <alignment horizontal="center" vertical="center" wrapText="1"/>
      <protection/>
    </xf>
    <xf numFmtId="1" fontId="57" fillId="0" borderId="10" xfId="54" applyNumberFormat="1" applyFont="1" applyFill="1" applyBorder="1" applyAlignment="1">
      <alignment horizontal="center" vertical="center"/>
      <protection/>
    </xf>
    <xf numFmtId="2" fontId="62" fillId="0" borderId="10" xfId="54" applyNumberFormat="1" applyFont="1" applyFill="1" applyBorder="1" applyAlignment="1">
      <alignment horizontal="center" vertical="center"/>
      <protection/>
    </xf>
    <xf numFmtId="0" fontId="57" fillId="0" borderId="34" xfId="70" applyFont="1" applyFill="1" applyBorder="1" applyAlignment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2" fontId="66" fillId="0" borderId="10" xfId="54" applyNumberFormat="1" applyFont="1" applyFill="1" applyBorder="1" applyAlignment="1">
      <alignment horizontal="center" vertical="center"/>
      <protection/>
    </xf>
    <xf numFmtId="2" fontId="67" fillId="0" borderId="10" xfId="54" applyNumberFormat="1" applyFont="1" applyFill="1" applyBorder="1" applyAlignment="1">
      <alignment horizontal="center" vertical="center"/>
      <protection/>
    </xf>
    <xf numFmtId="49" fontId="57" fillId="0" borderId="10" xfId="70" applyNumberFormat="1" applyFont="1" applyFill="1" applyBorder="1" applyAlignment="1">
      <alignment horizontal="center" vertical="center"/>
      <protection/>
    </xf>
    <xf numFmtId="0" fontId="64" fillId="0" borderId="10" xfId="70" applyFont="1" applyFill="1" applyBorder="1" applyAlignment="1">
      <alignment horizontal="center" vertical="center"/>
      <protection/>
    </xf>
    <xf numFmtId="2" fontId="60" fillId="0" borderId="10" xfId="70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176" fontId="62" fillId="0" borderId="10" xfId="54" applyNumberFormat="1" applyFont="1" applyFill="1" applyBorder="1" applyAlignment="1">
      <alignment horizontal="center" vertical="center"/>
      <protection/>
    </xf>
    <xf numFmtId="49" fontId="57" fillId="0" borderId="10" xfId="75" applyNumberFormat="1" applyFont="1" applyFill="1" applyBorder="1" applyAlignment="1">
      <alignment vertical="justify" wrapText="1"/>
      <protection/>
    </xf>
    <xf numFmtId="2" fontId="57" fillId="0" borderId="10" xfId="0" applyNumberFormat="1" applyFont="1" applyFill="1" applyBorder="1" applyAlignment="1">
      <alignment horizontal="center" vertical="top" wrapText="1"/>
    </xf>
    <xf numFmtId="0" fontId="57" fillId="0" borderId="36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/>
    </xf>
    <xf numFmtId="2" fontId="62" fillId="0" borderId="10" xfId="75" applyNumberFormat="1" applyFont="1" applyFill="1" applyBorder="1" applyAlignment="1">
      <alignment horizontal="center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176" fontId="62" fillId="0" borderId="10" xfId="53" applyNumberFormat="1" applyFont="1" applyFill="1" applyBorder="1" applyAlignment="1">
      <alignment horizontal="center"/>
      <protection/>
    </xf>
    <xf numFmtId="0" fontId="62" fillId="0" borderId="10" xfId="53" applyFont="1" applyFill="1" applyBorder="1" applyAlignment="1">
      <alignment horizontal="left" vertical="top" wrapText="1"/>
      <protection/>
    </xf>
    <xf numFmtId="2" fontId="57" fillId="0" borderId="10" xfId="53" applyNumberFormat="1" applyFont="1" applyFill="1" applyBorder="1" applyAlignment="1">
      <alignment horizontal="center" vertical="top"/>
      <protection/>
    </xf>
    <xf numFmtId="0" fontId="84" fillId="0" borderId="10" xfId="78" applyFont="1" applyFill="1" applyBorder="1" applyAlignment="1">
      <alignment horizontal="center" vertical="center" wrapText="1"/>
      <protection/>
    </xf>
    <xf numFmtId="0" fontId="57" fillId="0" borderId="49" xfId="75" applyFont="1" applyFill="1" applyBorder="1" applyAlignment="1">
      <alignment horizontal="center" vertical="center"/>
      <protection/>
    </xf>
    <xf numFmtId="177" fontId="57" fillId="0" borderId="10" xfId="68" applyNumberFormat="1" applyFont="1" applyFill="1" applyBorder="1" applyAlignment="1">
      <alignment horizontal="center" vertical="center" wrapText="1"/>
      <protection/>
    </xf>
    <xf numFmtId="177" fontId="57" fillId="0" borderId="10" xfId="75" applyNumberFormat="1" applyFont="1" applyFill="1" applyBorder="1" applyAlignment="1">
      <alignment horizontal="center" vertical="center"/>
      <protection/>
    </xf>
    <xf numFmtId="0" fontId="57" fillId="0" borderId="35" xfId="75" applyFont="1" applyFill="1" applyBorder="1" applyAlignment="1">
      <alignment horizontal="center" vertical="center"/>
      <protection/>
    </xf>
    <xf numFmtId="2" fontId="62" fillId="0" borderId="10" xfId="68" applyNumberFormat="1" applyFont="1" applyFill="1" applyBorder="1" applyAlignment="1">
      <alignment horizontal="center" vertical="center"/>
      <protection/>
    </xf>
    <xf numFmtId="0" fontId="24" fillId="0" borderId="10" xfId="75" applyFont="1" applyFill="1" applyBorder="1" applyAlignment="1">
      <alignment horizontal="center" vertical="center"/>
      <protection/>
    </xf>
    <xf numFmtId="4" fontId="57" fillId="0" borderId="10" xfId="75" applyNumberFormat="1" applyFont="1" applyFill="1" applyBorder="1" applyAlignment="1">
      <alignment horizontal="center" vertical="center"/>
      <protection/>
    </xf>
    <xf numFmtId="0" fontId="14" fillId="0" borderId="10" xfId="75" applyFont="1" applyFill="1" applyBorder="1" applyAlignment="1">
      <alignment horizontal="center" vertical="center" wrapText="1"/>
      <protection/>
    </xf>
    <xf numFmtId="4" fontId="62" fillId="0" borderId="10" xfId="75" applyNumberFormat="1" applyFont="1" applyFill="1" applyBorder="1" applyAlignment="1">
      <alignment horizontal="center" vertical="center"/>
      <protection/>
    </xf>
    <xf numFmtId="4" fontId="62" fillId="0" borderId="10" xfId="68" applyNumberFormat="1" applyFont="1" applyFill="1" applyBorder="1" applyAlignment="1">
      <alignment horizontal="center" vertical="center"/>
      <protection/>
    </xf>
    <xf numFmtId="0" fontId="14" fillId="8" borderId="0" xfId="75" applyFont="1" applyFill="1" applyAlignment="1">
      <alignment horizontal="center" vertical="center" wrapText="1"/>
      <protection/>
    </xf>
    <xf numFmtId="0" fontId="60" fillId="0" borderId="10" xfId="75" applyFont="1" applyFill="1" applyBorder="1" applyAlignment="1">
      <alignment horizontal="left" wrapText="1"/>
      <protection/>
    </xf>
    <xf numFmtId="49" fontId="57" fillId="2" borderId="10" xfId="54" applyNumberFormat="1" applyFont="1" applyFill="1" applyBorder="1" applyAlignment="1">
      <alignment horizontal="center" wrapText="1"/>
      <protection/>
    </xf>
    <xf numFmtId="3" fontId="57" fillId="0" borderId="10" xfId="75" applyNumberFormat="1" applyFont="1" applyFill="1" applyBorder="1" applyAlignment="1">
      <alignment horizontal="center"/>
      <protection/>
    </xf>
    <xf numFmtId="0" fontId="64" fillId="0" borderId="10" xfId="75" applyFont="1" applyFill="1" applyBorder="1" applyAlignment="1">
      <alignment horizontal="left" wrapText="1"/>
      <protection/>
    </xf>
    <xf numFmtId="49" fontId="64" fillId="2" borderId="10" xfId="54" applyNumberFormat="1" applyFont="1" applyFill="1" applyBorder="1" applyAlignment="1">
      <alignment horizontal="center" wrapText="1"/>
      <protection/>
    </xf>
    <xf numFmtId="0" fontId="64" fillId="0" borderId="10" xfId="75" applyFont="1" applyFill="1" applyBorder="1" applyAlignment="1">
      <alignment horizontal="center"/>
      <protection/>
    </xf>
    <xf numFmtId="49" fontId="57" fillId="0" borderId="10" xfId="54" applyNumberFormat="1" applyFont="1" applyFill="1" applyBorder="1" applyAlignment="1">
      <alignment horizontal="center" wrapText="1"/>
      <protection/>
    </xf>
    <xf numFmtId="0" fontId="60" fillId="0" borderId="10" xfId="75" applyFont="1" applyFill="1" applyBorder="1" applyAlignment="1">
      <alignment horizontal="left" wrapText="1"/>
      <protection/>
    </xf>
    <xf numFmtId="4" fontId="65" fillId="0" borderId="10" xfId="75" applyNumberFormat="1" applyFont="1" applyFill="1" applyBorder="1" applyAlignment="1">
      <alignment horizontal="center" vertical="center"/>
      <protection/>
    </xf>
    <xf numFmtId="0" fontId="64" fillId="2" borderId="10" xfId="75" applyFont="1" applyFill="1" applyBorder="1" applyAlignment="1">
      <alignment horizontal="center" vertical="center"/>
      <protection/>
    </xf>
    <xf numFmtId="4" fontId="64" fillId="2" borderId="10" xfId="75" applyNumberFormat="1" applyFont="1" applyFill="1" applyBorder="1" applyAlignment="1">
      <alignment horizontal="center" vertical="center"/>
      <protection/>
    </xf>
    <xf numFmtId="0" fontId="65" fillId="0" borderId="10" xfId="75" applyFont="1" applyFill="1" applyBorder="1" applyAlignment="1">
      <alignment horizontal="center" vertical="center" wrapText="1"/>
      <protection/>
    </xf>
    <xf numFmtId="0" fontId="65" fillId="0" borderId="10" xfId="75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justify" wrapText="1"/>
    </xf>
    <xf numFmtId="0" fontId="57" fillId="0" borderId="10" xfId="75" applyNumberFormat="1" applyFont="1" applyFill="1" applyBorder="1" applyAlignment="1">
      <alignment horizontal="center" vertical="center"/>
      <protection/>
    </xf>
    <xf numFmtId="0" fontId="57" fillId="0" borderId="10" xfId="72" applyFont="1" applyFill="1" applyBorder="1" applyAlignment="1">
      <alignment vertical="justify" wrapText="1"/>
      <protection/>
    </xf>
    <xf numFmtId="4" fontId="60" fillId="8" borderId="10" xfId="75" applyNumberFormat="1" applyFont="1" applyFill="1" applyBorder="1" applyAlignment="1">
      <alignment horizontal="center" vertical="center"/>
      <protection/>
    </xf>
    <xf numFmtId="0" fontId="64" fillId="8" borderId="10" xfId="75" applyFont="1" applyFill="1" applyBorder="1" applyAlignment="1">
      <alignment horizontal="center"/>
      <protection/>
    </xf>
    <xf numFmtId="4" fontId="66" fillId="8" borderId="10" xfId="75" applyNumberFormat="1" applyFont="1" applyFill="1" applyBorder="1" applyAlignment="1">
      <alignment horizontal="center" vertical="center" wrapText="1"/>
      <protection/>
    </xf>
    <xf numFmtId="0" fontId="65" fillId="0" borderId="10" xfId="68" applyNumberFormat="1" applyFont="1" applyFill="1" applyBorder="1" applyAlignment="1">
      <alignment horizontal="left" vertical="center" wrapText="1"/>
      <protection/>
    </xf>
    <xf numFmtId="179" fontId="57" fillId="0" borderId="10" xfId="68" applyNumberFormat="1" applyFont="1" applyFill="1" applyBorder="1" applyAlignment="1">
      <alignment horizontal="center" vertical="center"/>
      <protection/>
    </xf>
    <xf numFmtId="3" fontId="57" fillId="0" borderId="10" xfId="68" applyNumberFormat="1" applyFont="1" applyFill="1" applyBorder="1" applyAlignment="1">
      <alignment horizontal="center" vertical="center"/>
      <protection/>
    </xf>
    <xf numFmtId="2" fontId="24" fillId="0" borderId="10" xfId="68" applyNumberFormat="1" applyFont="1" applyFill="1" applyBorder="1" applyAlignment="1">
      <alignment horizontal="center" vertical="center"/>
      <protection/>
    </xf>
    <xf numFmtId="4" fontId="57" fillId="0" borderId="10" xfId="68" applyNumberFormat="1" applyFont="1" applyFill="1" applyBorder="1" applyAlignment="1">
      <alignment horizontal="center" vertical="center"/>
      <protection/>
    </xf>
    <xf numFmtId="3" fontId="57" fillId="0" borderId="10" xfId="49" applyNumberFormat="1" applyFont="1" applyFill="1" applyBorder="1" applyAlignment="1">
      <alignment horizontal="center" vertical="center"/>
      <protection/>
    </xf>
    <xf numFmtId="2" fontId="57" fillId="2" borderId="10" xfId="54" applyNumberFormat="1" applyFont="1" applyFill="1" applyBorder="1" applyAlignment="1">
      <alignment horizontal="left" wrapText="1"/>
      <protection/>
    </xf>
    <xf numFmtId="2" fontId="24" fillId="0" borderId="10" xfId="68" applyNumberFormat="1" applyFont="1" applyFill="1" applyBorder="1" applyAlignment="1">
      <alignment horizontal="center"/>
      <protection/>
    </xf>
    <xf numFmtId="4" fontId="57" fillId="0" borderId="10" xfId="49" applyNumberFormat="1" applyFont="1" applyFill="1" applyBorder="1" applyAlignment="1">
      <alignment horizontal="center" vertical="center"/>
      <protection/>
    </xf>
    <xf numFmtId="4" fontId="63" fillId="8" borderId="10" xfId="48" applyNumberFormat="1" applyFont="1" applyFill="1" applyBorder="1" applyAlignment="1">
      <alignment horizontal="center" vertical="center"/>
      <protection/>
    </xf>
    <xf numFmtId="179" fontId="57" fillId="0" borderId="10" xfId="68" applyNumberFormat="1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0" fontId="65" fillId="0" borderId="10" xfId="72" applyFont="1" applyFill="1" applyBorder="1" applyAlignment="1">
      <alignment horizontal="left" vertical="center" wrapText="1"/>
      <protection/>
    </xf>
    <xf numFmtId="4" fontId="57" fillId="0" borderId="10" xfId="68" applyNumberFormat="1" applyFont="1" applyFill="1" applyBorder="1" applyAlignment="1">
      <alignment horizontal="center" vertical="center"/>
      <protection/>
    </xf>
    <xf numFmtId="0" fontId="57" fillId="2" borderId="10" xfId="53" applyFont="1" applyFill="1" applyBorder="1" applyAlignment="1">
      <alignment horizontal="left" vertical="center" wrapText="1"/>
      <protection/>
    </xf>
    <xf numFmtId="0" fontId="69" fillId="0" borderId="35" xfId="53" applyFont="1" applyBorder="1" applyAlignment="1">
      <alignment horizontal="left" vertical="center" wrapText="1"/>
      <protection/>
    </xf>
    <xf numFmtId="0" fontId="60" fillId="8" borderId="10" xfId="54" applyFont="1" applyFill="1" applyBorder="1" applyAlignment="1">
      <alignment horizontal="center" vertical="center" wrapText="1"/>
      <protection/>
    </xf>
    <xf numFmtId="0" fontId="57" fillId="0" borderId="10" xfId="50" applyFont="1" applyFill="1" applyBorder="1" applyAlignment="1">
      <alignment horizontal="left" wrapText="1"/>
      <protection/>
    </xf>
    <xf numFmtId="0" fontId="57" fillId="2" borderId="10" xfId="50" applyFont="1" applyFill="1" applyBorder="1" applyAlignment="1">
      <alignment horizontal="center" vertical="center"/>
      <protection/>
    </xf>
    <xf numFmtId="4" fontId="24" fillId="2" borderId="10" xfId="50" applyNumberFormat="1" applyFont="1" applyFill="1" applyBorder="1" applyAlignment="1">
      <alignment horizontal="center" vertical="center" wrapText="1"/>
      <protection/>
    </xf>
    <xf numFmtId="0" fontId="57" fillId="2" borderId="10" xfId="50" applyFont="1" applyFill="1" applyBorder="1" applyAlignment="1">
      <alignment horizontal="center" vertical="center"/>
      <protection/>
    </xf>
    <xf numFmtId="4" fontId="86" fillId="2" borderId="10" xfId="50" applyNumberFormat="1" applyFont="1" applyFill="1" applyBorder="1" applyAlignment="1">
      <alignment horizontal="center" vertical="center" wrapText="1"/>
      <protection/>
    </xf>
    <xf numFmtId="0" fontId="57" fillId="2" borderId="49" xfId="54" applyFont="1" applyFill="1" applyBorder="1" applyAlignment="1">
      <alignment horizontal="left"/>
      <protection/>
    </xf>
    <xf numFmtId="0" fontId="57" fillId="0" borderId="49" xfId="50" applyFont="1" applyFill="1" applyBorder="1" applyAlignment="1">
      <alignment vertical="center" wrapText="1"/>
      <protection/>
    </xf>
    <xf numFmtId="0" fontId="57" fillId="2" borderId="10" xfId="54" applyFont="1" applyFill="1" applyBorder="1" applyAlignment="1">
      <alignment horizontal="center"/>
      <protection/>
    </xf>
    <xf numFmtId="2" fontId="24" fillId="2" borderId="10" xfId="54" applyNumberFormat="1" applyFont="1" applyFill="1" applyBorder="1" applyAlignment="1">
      <alignment horizontal="center"/>
      <protection/>
    </xf>
    <xf numFmtId="2" fontId="57" fillId="2" borderId="10" xfId="54" applyNumberFormat="1" applyFont="1" applyFill="1" applyBorder="1" applyAlignment="1">
      <alignment horizontal="center"/>
      <protection/>
    </xf>
    <xf numFmtId="0" fontId="57" fillId="0" borderId="49" xfId="50" applyFont="1" applyFill="1" applyBorder="1" applyAlignment="1">
      <alignment horizontal="left" wrapText="1"/>
      <protection/>
    </xf>
    <xf numFmtId="0" fontId="57" fillId="0" borderId="10" xfId="50" applyFont="1" applyFill="1" applyBorder="1" applyAlignment="1">
      <alignment vertical="center" wrapText="1"/>
      <protection/>
    </xf>
    <xf numFmtId="0" fontId="24" fillId="0" borderId="35" xfId="75" applyFont="1" applyFill="1" applyBorder="1" applyAlignment="1">
      <alignment horizontal="center"/>
      <protection/>
    </xf>
    <xf numFmtId="0" fontId="57" fillId="2" borderId="10" xfId="75" applyFont="1" applyFill="1" applyBorder="1" applyAlignment="1">
      <alignment horizontal="center"/>
      <protection/>
    </xf>
    <xf numFmtId="2" fontId="81" fillId="2" borderId="10" xfId="0" applyNumberFormat="1" applyFont="1" applyFill="1" applyBorder="1" applyAlignment="1">
      <alignment horizontal="center"/>
    </xf>
    <xf numFmtId="2" fontId="57" fillId="2" borderId="10" xfId="75" applyNumberFormat="1" applyFont="1" applyFill="1" applyBorder="1" applyAlignment="1">
      <alignment horizontal="center"/>
      <protection/>
    </xf>
    <xf numFmtId="0" fontId="57" fillId="2" borderId="10" xfId="75" applyFont="1" applyFill="1" applyBorder="1" applyAlignment="1">
      <alignment horizontal="center" vertical="center" wrapText="1"/>
      <protection/>
    </xf>
    <xf numFmtId="0" fontId="24" fillId="2" borderId="10" xfId="75" applyFont="1" applyFill="1" applyBorder="1" applyAlignment="1">
      <alignment horizontal="center"/>
      <protection/>
    </xf>
    <xf numFmtId="180" fontId="66" fillId="8" borderId="10" xfId="54" applyNumberFormat="1" applyFont="1" applyFill="1" applyBorder="1" applyAlignment="1">
      <alignment horizontal="center" vertical="center"/>
      <protection/>
    </xf>
    <xf numFmtId="0" fontId="66" fillId="8" borderId="10" xfId="54" applyFont="1" applyFill="1" applyBorder="1" applyAlignment="1">
      <alignment horizontal="center" vertical="center" wrapText="1"/>
      <protection/>
    </xf>
    <xf numFmtId="2" fontId="57" fillId="0" borderId="10" xfId="75" applyNumberFormat="1" applyFont="1" applyFill="1" applyBorder="1" applyAlignment="1">
      <alignment horizontal="center"/>
      <protection/>
    </xf>
    <xf numFmtId="0" fontId="57" fillId="0" borderId="10" xfId="75" applyNumberFormat="1" applyFont="1" applyFill="1" applyBorder="1" applyAlignment="1">
      <alignment horizontal="center"/>
      <protection/>
    </xf>
    <xf numFmtId="2" fontId="65" fillId="0" borderId="10" xfId="75" applyNumberFormat="1" applyFont="1" applyFill="1" applyBorder="1" applyAlignment="1">
      <alignment horizontal="center"/>
      <protection/>
    </xf>
    <xf numFmtId="0" fontId="65" fillId="0" borderId="10" xfId="75" applyNumberFormat="1" applyFont="1" applyFill="1" applyBorder="1" applyAlignment="1">
      <alignment horizontal="center"/>
      <protection/>
    </xf>
    <xf numFmtId="2" fontId="63" fillId="2" borderId="10" xfId="54" applyNumberFormat="1" applyFont="1" applyFill="1" applyBorder="1" applyAlignment="1">
      <alignment horizontal="center"/>
      <protection/>
    </xf>
    <xf numFmtId="2" fontId="24" fillId="2" borderId="10" xfId="48" applyNumberFormat="1" applyFont="1" applyFill="1" applyBorder="1" applyAlignment="1">
      <alignment horizontal="center"/>
      <protection/>
    </xf>
    <xf numFmtId="0" fontId="57" fillId="2" borderId="10" xfId="48" applyFont="1" applyFill="1" applyBorder="1" applyAlignment="1">
      <alignment horizontal="center"/>
      <protection/>
    </xf>
    <xf numFmtId="2" fontId="57" fillId="2" borderId="10" xfId="48" applyNumberFormat="1" applyFont="1" applyFill="1" applyBorder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7" fillId="0" borderId="0" xfId="75" applyFont="1">
      <alignment/>
      <protection/>
    </xf>
    <xf numFmtId="0" fontId="88" fillId="0" borderId="0" xfId="75" applyFont="1">
      <alignment/>
      <protection/>
    </xf>
    <xf numFmtId="180" fontId="89" fillId="0" borderId="0" xfId="75" applyNumberFormat="1" applyFont="1" applyAlignment="1">
      <alignment horizontal="center"/>
      <protection/>
    </xf>
    <xf numFmtId="0" fontId="58" fillId="0" borderId="10" xfId="75" applyFont="1" applyFill="1" applyBorder="1" applyAlignment="1">
      <alignment horizontal="center" vertical="center" shrinkToFit="1"/>
      <protection/>
    </xf>
    <xf numFmtId="0" fontId="58" fillId="2" borderId="10" xfId="75" applyFont="1" applyFill="1" applyBorder="1" applyAlignment="1">
      <alignment horizontal="center" vertical="center" shrinkToFit="1"/>
      <protection/>
    </xf>
    <xf numFmtId="0" fontId="58" fillId="0" borderId="10" xfId="75" applyFont="1" applyFill="1" applyBorder="1" applyAlignment="1">
      <alignment horizontal="center" vertical="center" wrapText="1" shrinkToFit="1"/>
      <protection/>
    </xf>
    <xf numFmtId="0" fontId="21" fillId="8" borderId="10" xfId="54" applyFont="1" applyFill="1" applyBorder="1" applyAlignment="1">
      <alignment horizontal="left" shrinkToFit="1"/>
      <protection/>
    </xf>
    <xf numFmtId="0" fontId="21" fillId="2" borderId="10" xfId="54" applyFont="1" applyFill="1" applyBorder="1" applyAlignment="1">
      <alignment horizontal="left" shrinkToFit="1"/>
      <protection/>
    </xf>
    <xf numFmtId="0" fontId="0" fillId="0" borderId="57" xfId="75" applyFont="1" applyBorder="1" applyAlignment="1">
      <alignment horizontal="center" vertical="center" wrapText="1"/>
      <protection/>
    </xf>
    <xf numFmtId="0" fontId="0" fillId="0" borderId="0" xfId="75" applyFont="1" applyBorder="1" applyAlignment="1">
      <alignment horizontal="center" vertical="center" wrapText="1"/>
      <protection/>
    </xf>
    <xf numFmtId="0" fontId="57" fillId="0" borderId="57" xfId="75" applyFont="1" applyFill="1" applyBorder="1" applyAlignment="1">
      <alignment horizontal="center"/>
      <protection/>
    </xf>
    <xf numFmtId="0" fontId="24" fillId="0" borderId="0" xfId="75" applyFont="1" applyFill="1" applyBorder="1" applyAlignment="1">
      <alignment horizontal="center"/>
      <protection/>
    </xf>
    <xf numFmtId="0" fontId="58" fillId="0" borderId="57" xfId="75" applyFont="1" applyFill="1" applyBorder="1" applyAlignment="1">
      <alignment horizontal="center"/>
      <protection/>
    </xf>
    <xf numFmtId="0" fontId="0" fillId="0" borderId="57" xfId="75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0" fillId="0" borderId="0" xfId="52" applyFont="1" applyProtection="1">
      <alignment/>
      <protection/>
    </xf>
    <xf numFmtId="0" fontId="0" fillId="0" borderId="10" xfId="52" applyFont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4" fontId="0" fillId="0" borderId="10" xfId="52" applyNumberFormat="1" applyFont="1" applyFill="1" applyBorder="1" applyAlignment="1" applyProtection="1">
      <alignment horizontal="center" vertical="center" wrapText="1"/>
      <protection/>
    </xf>
    <xf numFmtId="10" fontId="0" fillId="0" borderId="10" xfId="52" applyNumberFormat="1" applyFont="1" applyFill="1" applyBorder="1" applyAlignment="1" applyProtection="1">
      <alignment horizontal="center" vertical="center" wrapText="1"/>
      <protection/>
    </xf>
    <xf numFmtId="4" fontId="0" fillId="0" borderId="10" xfId="52" applyNumberFormat="1" applyFont="1" applyFill="1" applyBorder="1" applyAlignment="1" applyProtection="1">
      <alignment horizontal="center" vertical="center" wrapText="1"/>
      <protection/>
    </xf>
    <xf numFmtId="4" fontId="0" fillId="0" borderId="10" xfId="52" applyNumberFormat="1" applyFont="1" applyBorder="1" applyAlignment="1" applyProtection="1">
      <alignment horizontal="center" vertical="center" wrapText="1"/>
      <protection/>
    </xf>
    <xf numFmtId="4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8" borderId="10" xfId="52" applyFont="1" applyFill="1" applyBorder="1" applyAlignment="1" applyProtection="1">
      <alignment horizontal="center" vertical="center" wrapText="1"/>
      <protection/>
    </xf>
    <xf numFmtId="0" fontId="6" fillId="8" borderId="10" xfId="52" applyNumberFormat="1" applyFont="1" applyFill="1" applyBorder="1" applyAlignment="1" applyProtection="1">
      <alignment horizontal="center" vertical="center" wrapText="1"/>
      <protection/>
    </xf>
    <xf numFmtId="4" fontId="6" fillId="8" borderId="10" xfId="52" applyNumberFormat="1" applyFont="1" applyFill="1" applyBorder="1" applyAlignment="1" applyProtection="1">
      <alignment horizontal="center" vertical="center" wrapText="1"/>
      <protection/>
    </xf>
    <xf numFmtId="10" fontId="6" fillId="8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25" xfId="52" applyFont="1" applyBorder="1" applyProtection="1">
      <alignment/>
      <protection/>
    </xf>
    <xf numFmtId="0" fontId="50" fillId="0" borderId="25" xfId="52" applyFont="1" applyBorder="1" applyProtection="1">
      <alignment/>
      <protection/>
    </xf>
    <xf numFmtId="0" fontId="50" fillId="0" borderId="0" xfId="52" applyFont="1" applyBorder="1" applyProtection="1">
      <alignment/>
      <protection/>
    </xf>
    <xf numFmtId="0" fontId="0" fillId="0" borderId="0" xfId="52" applyFont="1" applyBorder="1" applyProtection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horizontal="center"/>
      <protection/>
    </xf>
    <xf numFmtId="4" fontId="90" fillId="19" borderId="44" xfId="48" applyNumberFormat="1" applyFont="1" applyFill="1" applyBorder="1" applyAlignment="1" applyProtection="1">
      <alignment horizontal="center" vertical="center" wrapText="1"/>
      <protection/>
    </xf>
    <xf numFmtId="4" fontId="90" fillId="19" borderId="44" xfId="48" applyNumberFormat="1" applyFont="1" applyFill="1" applyBorder="1" applyAlignment="1" applyProtection="1">
      <alignment horizontal="center" vertical="center"/>
      <protection/>
    </xf>
    <xf numFmtId="0" fontId="4" fillId="2" borderId="10" xfId="54" applyFont="1" applyFill="1" applyBorder="1" applyAlignment="1">
      <alignment horizontal="center"/>
      <protection/>
    </xf>
    <xf numFmtId="0" fontId="9" fillId="2" borderId="10" xfId="54" applyFont="1" applyFill="1" applyBorder="1" applyAlignment="1">
      <alignment vertical="center" wrapText="1"/>
      <protection/>
    </xf>
    <xf numFmtId="0" fontId="9" fillId="0" borderId="10" xfId="75" applyFont="1" applyFill="1" applyBorder="1" applyAlignment="1">
      <alignment horizontal="center" vertical="center"/>
      <protection/>
    </xf>
    <xf numFmtId="0" fontId="8" fillId="0" borderId="10" xfId="48" applyFont="1" applyFill="1" applyBorder="1" applyAlignment="1" applyProtection="1">
      <alignment horizontal="center" vertical="center" wrapText="1"/>
      <protection/>
    </xf>
    <xf numFmtId="0" fontId="8" fillId="0" borderId="22" xfId="48" applyFont="1" applyFill="1" applyBorder="1" applyAlignment="1" applyProtection="1">
      <alignment horizontal="center" vertical="center" wrapText="1"/>
      <protection/>
    </xf>
    <xf numFmtId="0" fontId="0" fillId="0" borderId="21" xfId="48" applyFont="1" applyFill="1" applyBorder="1" applyAlignment="1" applyProtection="1">
      <alignment horizontal="center" vertical="center" wrapText="1"/>
      <protection/>
    </xf>
    <xf numFmtId="0" fontId="0" fillId="0" borderId="56" xfId="48" applyFont="1" applyFill="1" applyBorder="1" applyAlignment="1" applyProtection="1">
      <alignment horizontal="center" vertical="center" wrapText="1"/>
      <protection/>
    </xf>
    <xf numFmtId="0" fontId="0" fillId="0" borderId="26" xfId="48" applyFont="1" applyFill="1" applyBorder="1" applyAlignment="1" applyProtection="1">
      <alignment horizontal="center" vertical="center" wrapText="1"/>
      <protection/>
    </xf>
    <xf numFmtId="0" fontId="8" fillId="0" borderId="11" xfId="48" applyFont="1" applyFill="1" applyBorder="1" applyAlignment="1" applyProtection="1">
      <alignment horizontal="center" vertical="center" wrapText="1"/>
      <protection/>
    </xf>
    <xf numFmtId="0" fontId="8" fillId="0" borderId="24" xfId="48" applyFont="1" applyFill="1" applyBorder="1" applyAlignment="1" applyProtection="1">
      <alignment horizontal="center" vertical="center" wrapText="1"/>
      <protection/>
    </xf>
    <xf numFmtId="0" fontId="6" fillId="0" borderId="10" xfId="48" applyFont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/>
    </xf>
    <xf numFmtId="0" fontId="0" fillId="10" borderId="11" xfId="48" applyFont="1" applyFill="1" applyBorder="1" applyAlignment="1" applyProtection="1">
      <alignment horizontal="center" vertical="center" wrapText="1"/>
      <protection/>
    </xf>
    <xf numFmtId="0" fontId="0" fillId="10" borderId="24" xfId="48" applyFont="1" applyFill="1" applyBorder="1" applyAlignment="1" applyProtection="1">
      <alignment horizontal="center" vertical="center" wrapText="1"/>
      <protection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4" fontId="27" fillId="0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28" xfId="48" applyFont="1" applyBorder="1" applyAlignment="1" applyProtection="1">
      <alignment horizontal="center" vertical="center" wrapText="1"/>
      <protection locked="0"/>
    </xf>
    <xf numFmtId="0" fontId="0" fillId="0" borderId="32" xfId="48" applyFont="1" applyBorder="1" applyAlignment="1" applyProtection="1">
      <alignment horizontal="center" vertical="center" wrapText="1"/>
      <protection locked="0"/>
    </xf>
    <xf numFmtId="0" fontId="0" fillId="0" borderId="31" xfId="48" applyFont="1" applyBorder="1" applyAlignment="1" applyProtection="1">
      <alignment horizontal="center" vertical="center" wrapText="1"/>
      <protection locked="0"/>
    </xf>
    <xf numFmtId="0" fontId="0" fillId="0" borderId="21" xfId="48" applyFont="1" applyBorder="1" applyAlignment="1" applyProtection="1">
      <alignment horizontal="center" vertical="center" wrapText="1"/>
      <protection/>
    </xf>
    <xf numFmtId="0" fontId="0" fillId="0" borderId="56" xfId="48" applyFont="1" applyBorder="1" applyAlignment="1" applyProtection="1">
      <alignment horizontal="center" vertical="center" wrapText="1"/>
      <protection/>
    </xf>
    <xf numFmtId="0" fontId="0" fillId="0" borderId="26" xfId="48" applyFont="1" applyBorder="1" applyAlignment="1" applyProtection="1">
      <alignment horizontal="center" vertical="center" wrapText="1"/>
      <protection/>
    </xf>
    <xf numFmtId="1" fontId="6" fillId="0" borderId="10" xfId="48" applyNumberFormat="1" applyFont="1" applyBorder="1" applyAlignment="1" applyProtection="1">
      <alignment horizontal="center" vertical="center" wrapText="1"/>
      <protection locked="0"/>
    </xf>
    <xf numFmtId="0" fontId="7" fillId="10" borderId="24" xfId="48" applyFont="1" applyFill="1" applyBorder="1" applyAlignment="1" applyProtection="1">
      <alignment horizontal="center" vertical="center" wrapText="1"/>
      <protection/>
    </xf>
    <xf numFmtId="0" fontId="0" fillId="0" borderId="22" xfId="48" applyFont="1" applyBorder="1" applyAlignment="1" applyProtection="1">
      <alignment horizontal="center" vertical="center" wrapText="1"/>
      <protection/>
    </xf>
    <xf numFmtId="0" fontId="0" fillId="0" borderId="28" xfId="48" applyFont="1" applyBorder="1" applyAlignment="1" applyProtection="1">
      <alignment horizontal="center" vertical="center" wrapText="1"/>
      <protection/>
    </xf>
    <xf numFmtId="0" fontId="0" fillId="0" borderId="58" xfId="48" applyFont="1" applyBorder="1" applyAlignment="1" applyProtection="1">
      <alignment horizontal="center" vertical="center" wrapText="1"/>
      <protection/>
    </xf>
    <xf numFmtId="0" fontId="0" fillId="0" borderId="30" xfId="48" applyFont="1" applyBorder="1" applyAlignment="1" applyProtection="1">
      <alignment horizontal="center" vertical="center" wrapText="1"/>
      <protection/>
    </xf>
    <xf numFmtId="0" fontId="0" fillId="0" borderId="32" xfId="48" applyFont="1" applyBorder="1" applyAlignment="1" applyProtection="1">
      <alignment horizontal="center" vertical="center" wrapText="1"/>
      <protection/>
    </xf>
    <xf numFmtId="0" fontId="0" fillId="0" borderId="31" xfId="48" applyFont="1" applyBorder="1" applyAlignment="1" applyProtection="1">
      <alignment horizontal="center" vertical="center" wrapText="1"/>
      <protection/>
    </xf>
    <xf numFmtId="0" fontId="0" fillId="0" borderId="22" xfId="48" applyFont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0" fillId="0" borderId="10" xfId="48" applyFont="1" applyBorder="1" applyAlignment="1" applyProtection="1">
      <alignment horizontal="center" vertical="center" wrapText="1"/>
      <protection/>
    </xf>
    <xf numFmtId="0" fontId="0" fillId="0" borderId="11" xfId="48" applyFont="1" applyBorder="1" applyAlignment="1" applyProtection="1">
      <alignment horizontal="center" vertical="center" wrapText="1"/>
      <protection/>
    </xf>
    <xf numFmtId="0" fontId="0" fillId="0" borderId="24" xfId="48" applyFont="1" applyBorder="1" applyAlignment="1" applyProtection="1">
      <alignment horizontal="center" vertical="center" wrapText="1"/>
      <protection/>
    </xf>
    <xf numFmtId="0" fontId="7" fillId="10" borderId="11" xfId="48" applyFont="1" applyFill="1" applyBorder="1" applyAlignment="1" applyProtection="1">
      <alignment horizontal="center" vertical="center" wrapText="1"/>
      <protection/>
    </xf>
    <xf numFmtId="0" fontId="7" fillId="10" borderId="59" xfId="48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/>
      <protection/>
    </xf>
    <xf numFmtId="0" fontId="16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  <xf numFmtId="0" fontId="7" fillId="10" borderId="10" xfId="52" applyFont="1" applyFill="1" applyBorder="1" applyAlignment="1" applyProtection="1">
      <alignment horizontal="center" vertical="center" wrapText="1"/>
      <protection/>
    </xf>
    <xf numFmtId="0" fontId="8" fillId="0" borderId="28" xfId="48" applyFont="1" applyFill="1" applyBorder="1" applyAlignment="1" applyProtection="1">
      <alignment horizontal="center" vertical="center" wrapText="1"/>
      <protection/>
    </xf>
    <xf numFmtId="0" fontId="7" fillId="10" borderId="10" xfId="48" applyFont="1" applyFill="1" applyBorder="1" applyAlignment="1" applyProtection="1">
      <alignment horizontal="center" vertical="center" wrapText="1"/>
      <protection/>
    </xf>
    <xf numFmtId="0" fontId="7" fillId="10" borderId="10" xfId="48" applyFont="1" applyFill="1" applyBorder="1" applyAlignment="1" applyProtection="1">
      <alignment horizontal="center" vertical="center"/>
      <protection/>
    </xf>
    <xf numFmtId="0" fontId="0" fillId="0" borderId="21" xfId="48" applyFont="1" applyFill="1" applyBorder="1" applyAlignment="1" applyProtection="1">
      <alignment horizontal="center" vertical="center" wrapText="1"/>
      <protection locked="0"/>
    </xf>
    <xf numFmtId="0" fontId="0" fillId="0" borderId="26" xfId="48" applyFont="1" applyFill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/>
      <protection/>
    </xf>
    <xf numFmtId="0" fontId="0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0" xfId="48" applyFont="1" applyAlignment="1" applyProtection="1">
      <alignment horizontal="left"/>
      <protection/>
    </xf>
    <xf numFmtId="0" fontId="0" fillId="0" borderId="0" xfId="48" applyFont="1" applyProtection="1">
      <alignment/>
      <protection/>
    </xf>
    <xf numFmtId="0" fontId="0" fillId="0" borderId="11" xfId="48" applyFont="1" applyFill="1" applyBorder="1" applyAlignment="1" applyProtection="1">
      <alignment horizontal="center" vertical="center" wrapText="1"/>
      <protection locked="0"/>
    </xf>
    <xf numFmtId="0" fontId="0" fillId="0" borderId="24" xfId="48" applyFont="1" applyFill="1" applyBorder="1" applyAlignment="1" applyProtection="1">
      <alignment horizontal="center" vertical="center" wrapText="1"/>
      <protection locked="0"/>
    </xf>
    <xf numFmtId="49" fontId="6" fillId="8" borderId="11" xfId="48" applyNumberFormat="1" applyFont="1" applyFill="1" applyBorder="1" applyAlignment="1" applyProtection="1">
      <alignment horizontal="center" vertical="center" wrapText="1"/>
      <protection/>
    </xf>
    <xf numFmtId="49" fontId="6" fillId="8" borderId="59" xfId="48" applyNumberFormat="1" applyFont="1" applyFill="1" applyBorder="1" applyAlignment="1" applyProtection="1">
      <alignment horizontal="center" vertical="center" wrapText="1"/>
      <protection/>
    </xf>
    <xf numFmtId="49" fontId="6" fillId="8" borderId="24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Border="1" applyAlignment="1" applyProtection="1">
      <alignment horizontal="center" vertical="center" wrapText="1"/>
      <protection locked="0"/>
    </xf>
    <xf numFmtId="0" fontId="0" fillId="0" borderId="59" xfId="48" applyFont="1" applyBorder="1" applyAlignment="1" applyProtection="1">
      <alignment horizontal="center" vertical="center" wrapText="1"/>
      <protection locked="0"/>
    </xf>
    <xf numFmtId="0" fontId="0" fillId="0" borderId="24" xfId="48" applyFont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0" fontId="5" fillId="0" borderId="10" xfId="48" applyFont="1" applyFill="1" applyBorder="1" applyAlignment="1" applyProtection="1">
      <alignment horizontal="center" vertical="center" wrapText="1"/>
      <protection/>
    </xf>
    <xf numFmtId="0" fontId="4" fillId="0" borderId="10" xfId="48" applyFont="1" applyFill="1" applyBorder="1" applyAlignment="1" applyProtection="1">
      <alignment horizontal="center" vertical="center" wrapText="1"/>
      <protection/>
    </xf>
    <xf numFmtId="0" fontId="27" fillId="8" borderId="11" xfId="48" applyFont="1" applyFill="1" applyBorder="1" applyAlignment="1" applyProtection="1">
      <alignment horizontal="center" vertical="center" wrapText="1"/>
      <protection/>
    </xf>
    <xf numFmtId="0" fontId="27" fillId="8" borderId="24" xfId="48" applyFont="1" applyFill="1" applyBorder="1" applyAlignment="1" applyProtection="1">
      <alignment horizontal="center" vertical="center" wrapText="1"/>
      <protection/>
    </xf>
    <xf numFmtId="0" fontId="0" fillId="0" borderId="49" xfId="48" applyFont="1" applyFill="1" applyBorder="1" applyAlignment="1" applyProtection="1">
      <alignment horizontal="center" vertical="center" wrapText="1"/>
      <protection/>
    </xf>
    <xf numFmtId="0" fontId="0" fillId="0" borderId="36" xfId="48" applyFont="1" applyFill="1" applyBorder="1" applyAlignment="1" applyProtection="1">
      <alignment horizontal="center" vertical="center" wrapText="1"/>
      <protection/>
    </xf>
    <xf numFmtId="0" fontId="0" fillId="0" borderId="49" xfId="48" applyFont="1" applyFill="1" applyBorder="1" applyAlignment="1" applyProtection="1">
      <alignment horizontal="left" vertical="center" wrapText="1"/>
      <protection/>
    </xf>
    <xf numFmtId="0" fontId="0" fillId="0" borderId="36" xfId="48" applyFont="1" applyFill="1" applyBorder="1" applyAlignment="1" applyProtection="1">
      <alignment horizontal="left" vertical="center" wrapText="1"/>
      <protection/>
    </xf>
    <xf numFmtId="0" fontId="4" fillId="0" borderId="49" xfId="48" applyFont="1" applyFill="1" applyBorder="1" applyAlignment="1" applyProtection="1">
      <alignment horizontal="left" vertical="center" wrapText="1"/>
      <protection/>
    </xf>
    <xf numFmtId="0" fontId="4" fillId="0" borderId="36" xfId="48" applyFont="1" applyFill="1" applyBorder="1" applyAlignment="1" applyProtection="1">
      <alignment horizontal="left" vertical="center" wrapText="1"/>
      <protection/>
    </xf>
    <xf numFmtId="2" fontId="4" fillId="2" borderId="49" xfId="54" applyNumberFormat="1" applyFont="1" applyFill="1" applyBorder="1" applyAlignment="1">
      <alignment horizontal="left" wrapText="1"/>
      <protection/>
    </xf>
    <xf numFmtId="0" fontId="0" fillId="0" borderId="36" xfId="0" applyFont="1" applyBorder="1" applyAlignment="1">
      <alignment horizontal="left" wrapText="1"/>
    </xf>
    <xf numFmtId="0" fontId="6" fillId="0" borderId="10" xfId="48" applyFont="1" applyFill="1" applyBorder="1" applyAlignment="1" applyProtection="1">
      <alignment horizontal="center" vertical="center" wrapText="1"/>
      <protection/>
    </xf>
    <xf numFmtId="1" fontId="0" fillId="0" borderId="11" xfId="48" applyNumberFormat="1" applyFont="1" applyBorder="1" applyAlignment="1" applyProtection="1">
      <alignment horizontal="center" vertical="center" wrapText="1"/>
      <protection locked="0"/>
    </xf>
    <xf numFmtId="1" fontId="0" fillId="0" borderId="24" xfId="48" applyNumberFormat="1" applyFont="1" applyBorder="1" applyAlignment="1" applyProtection="1">
      <alignment horizontal="center" vertical="center" wrapText="1"/>
      <protection locked="0"/>
    </xf>
    <xf numFmtId="2" fontId="0" fillId="0" borderId="10" xfId="48" applyNumberFormat="1" applyFont="1" applyBorder="1" applyAlignment="1" applyProtection="1">
      <alignment horizontal="center" vertical="center" wrapText="1"/>
      <protection locked="0"/>
    </xf>
    <xf numFmtId="0" fontId="12" fillId="0" borderId="0" xfId="71" applyFont="1" applyAlignment="1" applyProtection="1">
      <alignment horizontal="left"/>
      <protection hidden="1"/>
    </xf>
    <xf numFmtId="0" fontId="52" fillId="10" borderId="11" xfId="48" applyFont="1" applyFill="1" applyBorder="1" applyAlignment="1">
      <alignment horizontal="center" vertical="center"/>
      <protection/>
    </xf>
    <xf numFmtId="0" fontId="52" fillId="10" borderId="59" xfId="48" applyFont="1" applyFill="1" applyBorder="1" applyAlignment="1">
      <alignment horizontal="center" vertical="center"/>
      <protection/>
    </xf>
    <xf numFmtId="0" fontId="52" fillId="10" borderId="24" xfId="48" applyFont="1" applyFill="1" applyBorder="1" applyAlignment="1">
      <alignment horizontal="center" vertical="center"/>
      <protection/>
    </xf>
    <xf numFmtId="49" fontId="51" fillId="0" borderId="10" xfId="48" applyNumberFormat="1" applyFont="1" applyFill="1" applyBorder="1" applyAlignment="1">
      <alignment horizontal="center" vertical="center" wrapText="1"/>
      <protection/>
    </xf>
    <xf numFmtId="0" fontId="51" fillId="0" borderId="10" xfId="48" applyFont="1" applyFill="1" applyBorder="1" applyAlignment="1">
      <alignment horizontal="center" vertical="center" wrapText="1"/>
      <protection/>
    </xf>
    <xf numFmtId="0" fontId="53" fillId="0" borderId="10" xfId="48" applyFont="1" applyBorder="1" applyAlignment="1">
      <alignment horizontal="center"/>
      <protection/>
    </xf>
    <xf numFmtId="0" fontId="0" fillId="0" borderId="59" xfId="48" applyFont="1" applyBorder="1" applyAlignment="1" applyProtection="1">
      <alignment horizontal="center" vertical="center" wrapText="1"/>
      <protection/>
    </xf>
    <xf numFmtId="0" fontId="4" fillId="0" borderId="22" xfId="48" applyFont="1" applyBorder="1" applyAlignment="1" applyProtection="1">
      <alignment horizontal="center" vertical="center" wrapText="1"/>
      <protection/>
    </xf>
    <xf numFmtId="0" fontId="4" fillId="0" borderId="28" xfId="48" applyFont="1" applyBorder="1" applyAlignment="1" applyProtection="1">
      <alignment horizontal="center" vertical="center" wrapText="1"/>
      <protection/>
    </xf>
    <xf numFmtId="0" fontId="4" fillId="0" borderId="32" xfId="48" applyFont="1" applyBorder="1" applyAlignment="1" applyProtection="1">
      <alignment horizontal="center" vertical="center" wrapText="1"/>
      <protection/>
    </xf>
    <xf numFmtId="0" fontId="4" fillId="0" borderId="31" xfId="48" applyFont="1" applyBorder="1" applyAlignment="1" applyProtection="1">
      <alignment horizontal="center" vertical="center" wrapText="1"/>
      <protection/>
    </xf>
    <xf numFmtId="0" fontId="4" fillId="0" borderId="10" xfId="48" applyFont="1" applyBorder="1" applyAlignment="1" applyProtection="1">
      <alignment horizontal="center" vertical="center" wrapText="1"/>
      <protection/>
    </xf>
    <xf numFmtId="0" fontId="4" fillId="0" borderId="21" xfId="48" applyFont="1" applyBorder="1" applyAlignment="1" applyProtection="1">
      <alignment horizontal="center" vertical="center" wrapText="1"/>
      <protection/>
    </xf>
    <xf numFmtId="0" fontId="4" fillId="0" borderId="56" xfId="48" applyFont="1" applyBorder="1" applyAlignment="1" applyProtection="1">
      <alignment horizontal="center" vertical="center" wrapText="1"/>
      <protection/>
    </xf>
    <xf numFmtId="0" fontId="4" fillId="0" borderId="26" xfId="48" applyFont="1" applyBorder="1" applyAlignment="1" applyProtection="1">
      <alignment horizontal="center" vertical="center" wrapText="1"/>
      <protection/>
    </xf>
    <xf numFmtId="0" fontId="4" fillId="0" borderId="58" xfId="48" applyFont="1" applyBorder="1" applyAlignment="1" applyProtection="1">
      <alignment horizontal="center" vertical="center" wrapText="1"/>
      <protection/>
    </xf>
    <xf numFmtId="0" fontId="4" fillId="0" borderId="30" xfId="48" applyFont="1" applyBorder="1" applyAlignment="1" applyProtection="1">
      <alignment horizontal="center" vertical="center" wrapText="1"/>
      <protection/>
    </xf>
    <xf numFmtId="0" fontId="4" fillId="0" borderId="22" xfId="48" applyFont="1" applyBorder="1" applyAlignment="1" applyProtection="1">
      <alignment horizontal="center" vertical="center" wrapText="1"/>
      <protection locked="0"/>
    </xf>
    <xf numFmtId="0" fontId="4" fillId="0" borderId="28" xfId="48" applyFont="1" applyBorder="1" applyAlignment="1" applyProtection="1">
      <alignment horizontal="center" vertical="center" wrapText="1"/>
      <protection locked="0"/>
    </xf>
    <xf numFmtId="0" fontId="4" fillId="0" borderId="32" xfId="48" applyFont="1" applyBorder="1" applyAlignment="1" applyProtection="1">
      <alignment horizontal="center" vertical="center" wrapText="1"/>
      <protection locked="0"/>
    </xf>
    <xf numFmtId="0" fontId="4" fillId="0" borderId="31" xfId="48" applyFont="1" applyBorder="1" applyAlignment="1" applyProtection="1">
      <alignment horizontal="center" vertical="center" wrapText="1"/>
      <protection locked="0"/>
    </xf>
    <xf numFmtId="0" fontId="21" fillId="8" borderId="10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4" fillId="0" borderId="24" xfId="48" applyFont="1" applyFill="1" applyBorder="1" applyAlignment="1" applyProtection="1">
      <alignment horizontal="center" vertical="center" wrapText="1"/>
      <protection/>
    </xf>
    <xf numFmtId="0" fontId="0" fillId="0" borderId="10" xfId="48" applyFont="1" applyFill="1" applyBorder="1" applyAlignment="1" applyProtection="1">
      <alignment horizontal="center" vertical="center" wrapText="1"/>
      <protection/>
    </xf>
    <xf numFmtId="0" fontId="4" fillId="10" borderId="11" xfId="48" applyFont="1" applyFill="1" applyBorder="1" applyAlignment="1" applyProtection="1">
      <alignment horizontal="center" vertical="center" wrapText="1"/>
      <protection/>
    </xf>
    <xf numFmtId="0" fontId="4" fillId="10" borderId="24" xfId="48" applyFont="1" applyFill="1" applyBorder="1" applyAlignment="1" applyProtection="1">
      <alignment horizontal="center" vertical="center" wrapText="1"/>
      <protection/>
    </xf>
    <xf numFmtId="0" fontId="4" fillId="0" borderId="49" xfId="50" applyFont="1" applyFill="1" applyBorder="1" applyAlignment="1">
      <alignment vertical="center" wrapText="1"/>
      <protection/>
    </xf>
    <xf numFmtId="0" fontId="0" fillId="0" borderId="36" xfId="0" applyFont="1" applyBorder="1" applyAlignment="1">
      <alignment vertical="center" wrapText="1"/>
    </xf>
    <xf numFmtId="0" fontId="7" fillId="10" borderId="60" xfId="48" applyFont="1" applyFill="1" applyBorder="1" applyAlignment="1" applyProtection="1">
      <alignment horizontal="center" vertical="center" wrapText="1"/>
      <protection/>
    </xf>
    <xf numFmtId="0" fontId="7" fillId="10" borderId="31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Border="1" applyAlignment="1" applyProtection="1">
      <alignment horizontal="center" vertical="center" wrapText="1"/>
      <protection/>
    </xf>
    <xf numFmtId="1" fontId="4" fillId="0" borderId="11" xfId="48" applyNumberFormat="1" applyFont="1" applyBorder="1" applyAlignment="1" applyProtection="1">
      <alignment horizontal="center" vertical="center" wrapText="1"/>
      <protection locked="0"/>
    </xf>
    <xf numFmtId="1" fontId="4" fillId="0" borderId="59" xfId="48" applyNumberFormat="1" applyFont="1" applyBorder="1" applyAlignment="1" applyProtection="1">
      <alignment horizontal="center" vertical="center" wrapText="1"/>
      <protection locked="0"/>
    </xf>
    <xf numFmtId="1" fontId="4" fillId="0" borderId="24" xfId="48" applyNumberFormat="1" applyFont="1" applyBorder="1" applyAlignment="1" applyProtection="1">
      <alignment horizontal="center" vertical="center" wrapText="1"/>
      <protection locked="0"/>
    </xf>
    <xf numFmtId="0" fontId="51" fillId="0" borderId="0" xfId="71" applyFont="1" applyAlignment="1" applyProtection="1">
      <alignment horizontal="left"/>
      <protection hidden="1"/>
    </xf>
    <xf numFmtId="0" fontId="53" fillId="0" borderId="10" xfId="48" applyFont="1" applyBorder="1" applyAlignment="1">
      <alignment horizontal="left" wrapText="1"/>
      <protection/>
    </xf>
    <xf numFmtId="0" fontId="53" fillId="0" borderId="10" xfId="48" applyFont="1" applyBorder="1" applyAlignment="1">
      <alignment horizontal="left"/>
      <protection/>
    </xf>
    <xf numFmtId="0" fontId="53" fillId="0" borderId="10" xfId="48" applyFont="1" applyBorder="1" applyAlignment="1">
      <alignment horizontal="center"/>
      <protection/>
    </xf>
    <xf numFmtId="49" fontId="51" fillId="0" borderId="10" xfId="48" applyNumberFormat="1" applyFont="1" applyFill="1" applyBorder="1" applyAlignment="1">
      <alignment horizontal="center" vertical="center"/>
      <protection/>
    </xf>
    <xf numFmtId="0" fontId="51" fillId="0" borderId="10" xfId="48" applyFont="1" applyFill="1" applyBorder="1" applyAlignment="1">
      <alignment horizontal="center" wrapText="1"/>
      <protection/>
    </xf>
    <xf numFmtId="0" fontId="0" fillId="0" borderId="10" xfId="48" applyFont="1" applyBorder="1" applyAlignment="1" applyProtection="1">
      <alignment horizontal="center" vertical="center" wrapText="1"/>
      <protection locked="0"/>
    </xf>
    <xf numFmtId="1" fontId="0" fillId="0" borderId="10" xfId="48" applyNumberFormat="1" applyFont="1" applyBorder="1" applyAlignment="1" applyProtection="1">
      <alignment horizontal="center" vertical="center" wrapText="1"/>
      <protection locked="0"/>
    </xf>
    <xf numFmtId="0" fontId="4" fillId="0" borderId="10" xfId="48" applyFont="1" applyBorder="1" applyAlignment="1" applyProtection="1">
      <alignment horizontal="center" vertical="center" wrapText="1"/>
      <protection locked="0"/>
    </xf>
    <xf numFmtId="1" fontId="4" fillId="0" borderId="10" xfId="48" applyNumberFormat="1" applyFont="1" applyBorder="1" applyAlignment="1" applyProtection="1">
      <alignment horizontal="center" vertical="center" wrapText="1"/>
      <protection locked="0"/>
    </xf>
    <xf numFmtId="0" fontId="24" fillId="8" borderId="49" xfId="75" applyFont="1" applyFill="1" applyBorder="1" applyAlignment="1">
      <alignment vertical="center" wrapText="1"/>
      <protection/>
    </xf>
    <xf numFmtId="0" fontId="24" fillId="19" borderId="49" xfId="69" applyFont="1" applyFill="1" applyBorder="1" applyAlignment="1" applyProtection="1">
      <alignment horizontal="left" vertical="center" wrapText="1"/>
      <protection/>
    </xf>
    <xf numFmtId="0" fontId="24" fillId="19" borderId="35" xfId="69" applyFont="1" applyFill="1" applyBorder="1" applyAlignment="1" applyProtection="1">
      <alignment horizontal="left" vertical="center" wrapText="1"/>
      <protection/>
    </xf>
    <xf numFmtId="0" fontId="24" fillId="19" borderId="36" xfId="69" applyFont="1" applyFill="1" applyBorder="1" applyAlignment="1" applyProtection="1">
      <alignment horizontal="left" vertical="center" wrapText="1"/>
      <protection/>
    </xf>
    <xf numFmtId="0" fontId="7" fillId="10" borderId="11" xfId="54" applyFont="1" applyFill="1" applyBorder="1" applyAlignment="1" applyProtection="1">
      <alignment horizontal="center" vertical="center" wrapText="1"/>
      <protection/>
    </xf>
    <xf numFmtId="0" fontId="7" fillId="10" borderId="59" xfId="54" applyFont="1" applyFill="1" applyBorder="1" applyAlignment="1" applyProtection="1">
      <alignment horizontal="center" vertical="center" wrapText="1"/>
      <protection/>
    </xf>
    <xf numFmtId="0" fontId="7" fillId="10" borderId="24" xfId="54" applyFont="1" applyFill="1" applyBorder="1" applyAlignment="1" applyProtection="1">
      <alignment horizontal="center" vertical="center" wrapText="1"/>
      <protection/>
    </xf>
    <xf numFmtId="0" fontId="24" fillId="9" borderId="11" xfId="54" applyFont="1" applyFill="1" applyBorder="1" applyAlignment="1">
      <alignment horizontal="left"/>
      <protection/>
    </xf>
    <xf numFmtId="0" fontId="24" fillId="9" borderId="59" xfId="54" applyFont="1" applyFill="1" applyBorder="1" applyAlignment="1">
      <alignment horizontal="left"/>
      <protection/>
    </xf>
    <xf numFmtId="0" fontId="24" fillId="9" borderId="24" xfId="54" applyFont="1" applyFill="1" applyBorder="1" applyAlignment="1">
      <alignment horizontal="left"/>
      <protection/>
    </xf>
    <xf numFmtId="0" fontId="49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4" fillId="19" borderId="49" xfId="75" applyFont="1" applyFill="1" applyBorder="1" applyAlignment="1">
      <alignment horizontal="left" vertical="center" wrapText="1"/>
      <protection/>
    </xf>
    <xf numFmtId="0" fontId="66" fillId="8" borderId="49" xfId="75" applyFont="1" applyFill="1" applyBorder="1" applyAlignment="1">
      <alignment horizontal="left" vertical="center"/>
      <protection/>
    </xf>
    <xf numFmtId="0" fontId="66" fillId="8" borderId="35" xfId="75" applyFont="1" applyFill="1" applyBorder="1" applyAlignment="1">
      <alignment horizontal="left" vertical="center"/>
      <protection/>
    </xf>
    <xf numFmtId="0" fontId="66" fillId="8" borderId="36" xfId="75" applyFont="1" applyFill="1" applyBorder="1" applyAlignment="1">
      <alignment horizontal="left" vertical="center"/>
      <protection/>
    </xf>
    <xf numFmtId="0" fontId="24" fillId="19" borderId="35" xfId="75" applyFont="1" applyFill="1" applyBorder="1" applyAlignment="1">
      <alignment horizontal="left" vertical="center" wrapText="1"/>
      <protection/>
    </xf>
    <xf numFmtId="0" fontId="15" fillId="19" borderId="49" xfId="75" applyFont="1" applyFill="1" applyBorder="1" applyAlignment="1">
      <alignment horizontal="left" vertical="center" wrapText="1"/>
      <protection/>
    </xf>
    <xf numFmtId="0" fontId="15" fillId="19" borderId="36" xfId="75" applyFont="1" applyFill="1" applyBorder="1" applyAlignment="1">
      <alignment horizontal="left" vertical="center" wrapText="1"/>
      <protection/>
    </xf>
    <xf numFmtId="0" fontId="14" fillId="0" borderId="0" xfId="75" applyFont="1" applyAlignment="1">
      <alignment horizontal="left" vertical="center" wrapText="1"/>
      <protection/>
    </xf>
    <xf numFmtId="0" fontId="15" fillId="0" borderId="49" xfId="75" applyFont="1" applyFill="1" applyBorder="1" applyAlignment="1">
      <alignment horizontal="left"/>
      <protection/>
    </xf>
    <xf numFmtId="0" fontId="15" fillId="0" borderId="36" xfId="75" applyFont="1" applyFill="1" applyBorder="1" applyAlignment="1">
      <alignment horizontal="left"/>
      <protection/>
    </xf>
    <xf numFmtId="0" fontId="66" fillId="8" borderId="10" xfId="54" applyFont="1" applyFill="1" applyBorder="1" applyAlignment="1">
      <alignment vertical="center"/>
      <protection/>
    </xf>
    <xf numFmtId="0" fontId="60" fillId="8" borderId="10" xfId="54" applyFont="1" applyFill="1" applyBorder="1" applyAlignment="1">
      <alignment vertical="center"/>
      <protection/>
    </xf>
    <xf numFmtId="0" fontId="15" fillId="9" borderId="11" xfId="54" applyFont="1" applyFill="1" applyBorder="1" applyAlignment="1">
      <alignment horizontal="left"/>
      <protection/>
    </xf>
    <xf numFmtId="0" fontId="15" fillId="9" borderId="59" xfId="54" applyFont="1" applyFill="1" applyBorder="1" applyAlignment="1">
      <alignment horizontal="left"/>
      <protection/>
    </xf>
    <xf numFmtId="0" fontId="15" fillId="9" borderId="24" xfId="54" applyFont="1" applyFill="1" applyBorder="1" applyAlignment="1">
      <alignment horizontal="left"/>
      <protection/>
    </xf>
    <xf numFmtId="0" fontId="15" fillId="0" borderId="35" xfId="75" applyFont="1" applyFill="1" applyBorder="1" applyAlignment="1">
      <alignment horizontal="left"/>
      <protection/>
    </xf>
    <xf numFmtId="0" fontId="24" fillId="8" borderId="10" xfId="54" applyFont="1" applyFill="1" applyBorder="1" applyAlignment="1">
      <alignment vertical="center"/>
      <protection/>
    </xf>
    <xf numFmtId="0" fontId="15" fillId="0" borderId="10" xfId="75" applyFont="1" applyFill="1" applyBorder="1" applyAlignment="1" applyProtection="1">
      <alignment horizontal="left" vertical="center" wrapText="1"/>
      <protection/>
    </xf>
    <xf numFmtId="0" fontId="14" fillId="0" borderId="36" xfId="0" applyFont="1" applyBorder="1" applyAlignment="1">
      <alignment/>
    </xf>
    <xf numFmtId="0" fontId="15" fillId="8" borderId="10" xfId="54" applyFont="1" applyFill="1" applyBorder="1" applyAlignment="1">
      <alignment vertical="center"/>
      <protection/>
    </xf>
    <xf numFmtId="0" fontId="15" fillId="9" borderId="10" xfId="54" applyFont="1" applyFill="1" applyBorder="1" applyAlignment="1">
      <alignment horizontal="left"/>
      <protection/>
    </xf>
    <xf numFmtId="0" fontId="15" fillId="0" borderId="49" xfId="75" applyFont="1" applyFill="1" applyBorder="1" applyAlignment="1">
      <alignment horizontal="left" vertical="center"/>
      <protection/>
    </xf>
    <xf numFmtId="0" fontId="15" fillId="0" borderId="35" xfId="75" applyFont="1" applyFill="1" applyBorder="1" applyAlignment="1">
      <alignment horizontal="left" vertical="center"/>
      <protection/>
    </xf>
    <xf numFmtId="0" fontId="15" fillId="0" borderId="49" xfId="75" applyFont="1" applyFill="1" applyBorder="1" applyAlignment="1" applyProtection="1">
      <alignment horizontal="left" vertical="center" wrapText="1"/>
      <protection/>
    </xf>
    <xf numFmtId="0" fontId="15" fillId="0" borderId="36" xfId="75" applyFont="1" applyFill="1" applyBorder="1" applyAlignment="1" applyProtection="1">
      <alignment horizontal="left" vertical="center" wrapText="1"/>
      <protection/>
    </xf>
    <xf numFmtId="0" fontId="66" fillId="8" borderId="11" xfId="54" applyFont="1" applyFill="1" applyBorder="1" applyAlignment="1">
      <alignment horizontal="left" vertical="center"/>
      <protection/>
    </xf>
    <xf numFmtId="0" fontId="66" fillId="8" borderId="59" xfId="54" applyFont="1" applyFill="1" applyBorder="1" applyAlignment="1">
      <alignment horizontal="left" vertical="center"/>
      <protection/>
    </xf>
    <xf numFmtId="0" fontId="66" fillId="8" borderId="24" xfId="54" applyFont="1" applyFill="1" applyBorder="1" applyAlignment="1">
      <alignment horizontal="left" vertical="center"/>
      <protection/>
    </xf>
    <xf numFmtId="0" fontId="24" fillId="0" borderId="49" xfId="75" applyFont="1" applyFill="1" applyBorder="1" applyAlignment="1">
      <alignment vertical="justify" wrapText="1"/>
      <protection/>
    </xf>
    <xf numFmtId="0" fontId="76" fillId="0" borderId="35" xfId="75" applyFont="1" applyFill="1" applyBorder="1" applyAlignment="1">
      <alignment vertical="justify" wrapText="1"/>
      <protection/>
    </xf>
    <xf numFmtId="0" fontId="24" fillId="8" borderId="11" xfId="73" applyFont="1" applyFill="1" applyBorder="1" applyAlignment="1">
      <alignment vertical="center" wrapText="1"/>
      <protection/>
    </xf>
    <xf numFmtId="0" fontId="24" fillId="8" borderId="24" xfId="7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left" vertical="center" wrapText="1"/>
      <protection/>
    </xf>
    <xf numFmtId="0" fontId="14" fillId="0" borderId="59" xfId="53" applyFont="1" applyFill="1" applyBorder="1" applyAlignment="1">
      <alignment horizontal="left" vertical="center" wrapText="1"/>
      <protection/>
    </xf>
    <xf numFmtId="2" fontId="15" fillId="0" borderId="49" xfId="54" applyNumberFormat="1" applyFont="1" applyFill="1" applyBorder="1" applyAlignment="1">
      <alignment horizontal="left" wrapText="1"/>
      <protection/>
    </xf>
    <xf numFmtId="2" fontId="14" fillId="0" borderId="36" xfId="0" applyNumberFormat="1" applyFont="1" applyFill="1" applyBorder="1" applyAlignment="1">
      <alignment horizontal="left" wrapText="1"/>
    </xf>
    <xf numFmtId="0" fontId="65" fillId="0" borderId="41" xfId="75" applyFont="1" applyFill="1" applyBorder="1" applyAlignment="1">
      <alignment horizontal="center" vertical="center" wrapText="1"/>
      <protection/>
    </xf>
    <xf numFmtId="0" fontId="65" fillId="0" borderId="55" xfId="75" applyFont="1" applyFill="1" applyBorder="1" applyAlignment="1">
      <alignment horizontal="center" vertical="center" wrapText="1"/>
      <protection/>
    </xf>
    <xf numFmtId="0" fontId="85" fillId="0" borderId="34" xfId="0" applyFont="1" applyBorder="1" applyAlignment="1">
      <alignment horizontal="center" vertical="center" wrapText="1"/>
    </xf>
    <xf numFmtId="0" fontId="24" fillId="19" borderId="36" xfId="75" applyFont="1" applyFill="1" applyBorder="1" applyAlignment="1">
      <alignment horizontal="left" vertical="center" wrapText="1"/>
      <protection/>
    </xf>
    <xf numFmtId="0" fontId="57" fillId="0" borderId="10" xfId="70" applyFont="1" applyFill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21" xfId="54" applyFont="1" applyBorder="1" applyAlignment="1">
      <alignment horizontal="center" vertical="center" wrapText="1"/>
      <protection/>
    </xf>
    <xf numFmtId="0" fontId="14" fillId="0" borderId="56" xfId="54" applyFont="1" applyBorder="1" applyAlignment="1">
      <alignment horizontal="center" vertical="center" wrapText="1"/>
      <protection/>
    </xf>
    <xf numFmtId="0" fontId="14" fillId="0" borderId="26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au?iue" xfId="48"/>
    <cellStyle name="Iau?iue 2" xfId="49"/>
    <cellStyle name="Iau?iue 2 2" xfId="50"/>
    <cellStyle name="Iau?iue_dodatok1K" xfId="51"/>
    <cellStyle name="Iau?iue_ІП_2013  26.11.12 NKRЕ" xfId="52"/>
    <cellStyle name="Iau?iue_ІП_2013 60567 300712" xfId="53"/>
    <cellStyle name="Iau?iue_Пропозиції до ІП_2013 7 розділ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  <cellStyle name="Hyperlink" xfId="63"/>
    <cellStyle name="Currency" xfId="64"/>
    <cellStyle name="Currency [0]" xfId="65"/>
    <cellStyle name="Звичайний_Аркуш2" xfId="66"/>
    <cellStyle name="Обычный 2" xfId="67"/>
    <cellStyle name="Обычный_IP_2008_Оригинал" xfId="68"/>
    <cellStyle name="Обычный_IP_2008_Оригинал_31199" xfId="69"/>
    <cellStyle name="Обычный_IP_2008_Оригинал_new" xfId="70"/>
    <cellStyle name="Обычный_nkre1" xfId="71"/>
    <cellStyle name="Обычный_Report_2010_32606_Квітень_Для_НКРЕ_120410" xfId="72"/>
    <cellStyle name="Обычный_Report_2010_32606_Січень" xfId="73"/>
    <cellStyle name="Обычный_Лист1" xfId="74"/>
    <cellStyle name="Обычный_Проект_IP_2009_260608" xfId="75"/>
    <cellStyle name="Followed Hyperlink" xfId="76"/>
    <cellStyle name="Percent" xfId="77"/>
    <cellStyle name="Стиль 1" xfId="78"/>
    <cellStyle name="Comma" xfId="79"/>
    <cellStyle name="Comma [0]" xfId="80"/>
  </cellStyles>
  <dxfs count="4">
    <dxf>
      <font>
        <color indexed="10"/>
      </font>
    </dxf>
    <dxf>
      <font>
        <b/>
        <i/>
        <color indexed="10"/>
      </font>
    </dxf>
    <dxf>
      <font>
        <b/>
        <i/>
        <color indexed="12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N19"/>
  <sheetViews>
    <sheetView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5.875" style="807" customWidth="1"/>
    <col min="2" max="2" width="33.75390625" style="807" customWidth="1"/>
    <col min="3" max="3" width="11.375" style="807" customWidth="1"/>
    <col min="4" max="4" width="10.625" style="807" customWidth="1"/>
    <col min="5" max="5" width="15.75390625" style="807" customWidth="1"/>
    <col min="6" max="6" width="12.375" style="807" customWidth="1"/>
    <col min="7" max="7" width="14.375" style="807" customWidth="1"/>
    <col min="8" max="8" width="14.75390625" style="807" customWidth="1"/>
    <col min="9" max="9" width="14.375" style="807" customWidth="1"/>
    <col min="10" max="10" width="14.75390625" style="807" customWidth="1"/>
    <col min="11" max="16384" width="9.125" style="807" customWidth="1"/>
  </cols>
  <sheetData>
    <row r="1" spans="1:10" ht="25.5" customHeight="1">
      <c r="A1" s="873" t="s">
        <v>347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0" ht="15.75" customHeight="1">
      <c r="A2" s="870" t="s">
        <v>802</v>
      </c>
      <c r="B2" s="870" t="s">
        <v>348</v>
      </c>
      <c r="C2" s="869" t="s">
        <v>71</v>
      </c>
      <c r="D2" s="869"/>
      <c r="E2" s="868" t="s">
        <v>803</v>
      </c>
      <c r="F2" s="868"/>
      <c r="G2" s="868"/>
      <c r="H2" s="868"/>
      <c r="I2" s="868"/>
      <c r="J2" s="868"/>
    </row>
    <row r="3" spans="1:10" ht="23.25" customHeight="1">
      <c r="A3" s="870"/>
      <c r="B3" s="870"/>
      <c r="C3" s="869"/>
      <c r="D3" s="869"/>
      <c r="E3" s="862">
        <v>2013</v>
      </c>
      <c r="F3" s="862"/>
      <c r="G3" s="809">
        <v>2014</v>
      </c>
      <c r="H3" s="809">
        <v>2015</v>
      </c>
      <c r="I3" s="809">
        <v>2016</v>
      </c>
      <c r="J3" s="810">
        <v>2017</v>
      </c>
    </row>
    <row r="4" spans="1:10" ht="26.25" customHeight="1">
      <c r="A4" s="870"/>
      <c r="B4" s="870"/>
      <c r="C4" s="811" t="s">
        <v>349</v>
      </c>
      <c r="D4" s="808" t="s">
        <v>804</v>
      </c>
      <c r="E4" s="811" t="s">
        <v>349</v>
      </c>
      <c r="F4" s="808" t="s">
        <v>804</v>
      </c>
      <c r="G4" s="811" t="s">
        <v>349</v>
      </c>
      <c r="H4" s="811" t="s">
        <v>349</v>
      </c>
      <c r="I4" s="811" t="s">
        <v>349</v>
      </c>
      <c r="J4" s="811" t="s">
        <v>349</v>
      </c>
    </row>
    <row r="5" spans="1:10" ht="51">
      <c r="A5" s="812" t="s">
        <v>350</v>
      </c>
      <c r="B5" s="813" t="s">
        <v>351</v>
      </c>
      <c r="C5" s="814">
        <v>750201.995</v>
      </c>
      <c r="D5" s="815">
        <v>0.7123248368121547</v>
      </c>
      <c r="E5" s="816">
        <v>35279.99500000001</v>
      </c>
      <c r="F5" s="815">
        <v>0.7524954440654023</v>
      </c>
      <c r="G5" s="816">
        <v>68360</v>
      </c>
      <c r="H5" s="816">
        <v>200754</v>
      </c>
      <c r="I5" s="816">
        <v>216092</v>
      </c>
      <c r="J5" s="816">
        <v>229716</v>
      </c>
    </row>
    <row r="6" spans="1:10" ht="41.25" customHeight="1">
      <c r="A6" s="812" t="s">
        <v>352</v>
      </c>
      <c r="B6" s="813" t="s">
        <v>353</v>
      </c>
      <c r="C6" s="814">
        <v>142030.00023092708</v>
      </c>
      <c r="D6" s="815">
        <v>0.13485900785551155</v>
      </c>
      <c r="E6" s="816">
        <v>6112.002140105264</v>
      </c>
      <c r="F6" s="815">
        <v>0.13036435420546963</v>
      </c>
      <c r="G6" s="816">
        <v>12960.00286280375</v>
      </c>
      <c r="H6" s="816">
        <v>38069.998250449426</v>
      </c>
      <c r="I6" s="816">
        <v>41147.99697756865</v>
      </c>
      <c r="J6" s="817">
        <v>43740</v>
      </c>
    </row>
    <row r="7" spans="1:10" ht="28.5" customHeight="1">
      <c r="A7" s="812" t="s">
        <v>354</v>
      </c>
      <c r="B7" s="813" t="s">
        <v>355</v>
      </c>
      <c r="C7" s="814">
        <v>13617</v>
      </c>
      <c r="D7" s="815">
        <v>0.012929487481396409</v>
      </c>
      <c r="E7" s="816">
        <v>524</v>
      </c>
      <c r="F7" s="815">
        <v>0.011176521218052063</v>
      </c>
      <c r="G7" s="816">
        <v>1250</v>
      </c>
      <c r="H7" s="816">
        <v>3666</v>
      </c>
      <c r="I7" s="816">
        <v>3965</v>
      </c>
      <c r="J7" s="817">
        <v>4212</v>
      </c>
    </row>
    <row r="8" spans="1:10" ht="30.75" customHeight="1">
      <c r="A8" s="812" t="s">
        <v>356</v>
      </c>
      <c r="B8" s="813" t="s">
        <v>357</v>
      </c>
      <c r="C8" s="814">
        <v>75428.6</v>
      </c>
      <c r="D8" s="815">
        <v>0.07162026433423348</v>
      </c>
      <c r="E8" s="816">
        <v>1936.6</v>
      </c>
      <c r="F8" s="815">
        <v>0.041306204181067986</v>
      </c>
      <c r="G8" s="816">
        <v>7000</v>
      </c>
      <c r="H8" s="816">
        <v>20590</v>
      </c>
      <c r="I8" s="816">
        <v>22250</v>
      </c>
      <c r="J8" s="817">
        <v>23652</v>
      </c>
    </row>
    <row r="9" spans="1:10" ht="30" customHeight="1">
      <c r="A9" s="812" t="s">
        <v>358</v>
      </c>
      <c r="B9" s="813" t="s">
        <v>359</v>
      </c>
      <c r="C9" s="814">
        <v>12034.4</v>
      </c>
      <c r="D9" s="815">
        <v>0.011426791815092674</v>
      </c>
      <c r="E9" s="816">
        <v>77.4</v>
      </c>
      <c r="F9" s="815">
        <v>0.0016508830959489117</v>
      </c>
      <c r="G9" s="816">
        <v>960</v>
      </c>
      <c r="H9" s="816">
        <v>2820</v>
      </c>
      <c r="I9" s="816">
        <v>3965</v>
      </c>
      <c r="J9" s="817">
        <v>4212</v>
      </c>
    </row>
    <row r="10" spans="1:10" ht="28.5" customHeight="1">
      <c r="A10" s="812" t="s">
        <v>360</v>
      </c>
      <c r="B10" s="813" t="s">
        <v>361</v>
      </c>
      <c r="C10" s="814">
        <v>52848</v>
      </c>
      <c r="D10" s="815">
        <v>0.050179742558334246</v>
      </c>
      <c r="E10" s="818">
        <v>2508</v>
      </c>
      <c r="F10" s="815">
        <v>0.053493731326096514</v>
      </c>
      <c r="G10" s="818">
        <v>4800</v>
      </c>
      <c r="H10" s="818">
        <v>14100</v>
      </c>
      <c r="I10" s="818">
        <v>15240</v>
      </c>
      <c r="J10" s="818">
        <v>16200</v>
      </c>
    </row>
    <row r="11" spans="1:10" ht="27.75" customHeight="1">
      <c r="A11" s="812" t="s">
        <v>362</v>
      </c>
      <c r="B11" s="813" t="s">
        <v>129</v>
      </c>
      <c r="C11" s="814">
        <v>7014.001</v>
      </c>
      <c r="D11" s="815">
        <v>0.006659869143276926</v>
      </c>
      <c r="E11" s="818">
        <v>446.0010000000001</v>
      </c>
      <c r="F11" s="815">
        <v>0.00951286190796267</v>
      </c>
      <c r="G11" s="818">
        <v>570</v>
      </c>
      <c r="H11" s="818">
        <v>1878</v>
      </c>
      <c r="I11" s="818">
        <v>2005</v>
      </c>
      <c r="J11" s="818">
        <v>2115</v>
      </c>
    </row>
    <row r="12" spans="1:10" ht="15" customHeight="1">
      <c r="A12" s="819"/>
      <c r="B12" s="820" t="s">
        <v>714</v>
      </c>
      <c r="C12" s="821">
        <v>1053173.996230927</v>
      </c>
      <c r="D12" s="822">
        <v>1</v>
      </c>
      <c r="E12" s="821">
        <v>46883.99814010527</v>
      </c>
      <c r="F12" s="822">
        <v>1</v>
      </c>
      <c r="G12" s="821">
        <v>95900.00286280375</v>
      </c>
      <c r="H12" s="821">
        <v>281877.9982504494</v>
      </c>
      <c r="I12" s="821">
        <v>304664.99697756866</v>
      </c>
      <c r="J12" s="821">
        <v>323847</v>
      </c>
    </row>
    <row r="13" spans="1:10" s="826" customFormat="1" ht="12.75">
      <c r="A13" s="823"/>
      <c r="B13" s="823"/>
      <c r="C13" s="823"/>
      <c r="D13" s="823"/>
      <c r="E13" s="824"/>
      <c r="F13" s="824"/>
      <c r="G13" s="824"/>
      <c r="H13" s="824"/>
      <c r="I13" s="824"/>
      <c r="J13" s="825"/>
    </row>
    <row r="15" spans="1:14" ht="15.75">
      <c r="A15" s="827"/>
      <c r="B15" s="11" t="s">
        <v>637</v>
      </c>
      <c r="C15" s="827"/>
      <c r="D15" s="827"/>
      <c r="E15" s="827"/>
      <c r="F15" s="872" t="s">
        <v>58</v>
      </c>
      <c r="G15" s="872"/>
      <c r="H15" s="828"/>
      <c r="I15" s="827"/>
      <c r="N15" s="827"/>
    </row>
    <row r="16" spans="1:14" ht="15.75">
      <c r="A16" s="827"/>
      <c r="B16" s="12" t="s">
        <v>591</v>
      </c>
      <c r="C16" s="827"/>
      <c r="D16" s="827"/>
      <c r="E16" s="827"/>
      <c r="F16" s="871" t="s">
        <v>639</v>
      </c>
      <c r="G16" s="871"/>
      <c r="H16" s="828"/>
      <c r="I16" s="827"/>
      <c r="N16" s="827"/>
    </row>
    <row r="17" spans="1:14" ht="15.75">
      <c r="A17" s="827"/>
      <c r="B17" s="12"/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</row>
    <row r="18" spans="1:14" ht="15.75">
      <c r="A18" s="827"/>
      <c r="B18" s="111" t="s">
        <v>602</v>
      </c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</row>
    <row r="19" spans="1:14" ht="15.75">
      <c r="A19" s="827"/>
      <c r="B19" s="13" t="s">
        <v>640</v>
      </c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</row>
  </sheetData>
  <sheetProtection/>
  <mergeCells count="8">
    <mergeCell ref="F16:G16"/>
    <mergeCell ref="F15:G15"/>
    <mergeCell ref="A1:J1"/>
    <mergeCell ref="E2:J2"/>
    <mergeCell ref="C2:D3"/>
    <mergeCell ref="A2:A4"/>
    <mergeCell ref="B2:B4"/>
    <mergeCell ref="E3:F3"/>
  </mergeCells>
  <printOptions/>
  <pageMargins left="0.3937007874015748" right="0.2755905511811024" top="0.984251968503937" bottom="0.8267716535433072" header="0.11811023622047245" footer="0.196850393700787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15"/>
  </sheetPr>
  <dimension ref="A1:R224"/>
  <sheetViews>
    <sheetView view="pageBreakPreview" zoomScale="87" zoomScaleSheetLayoutView="87" zoomScalePageLayoutView="0" workbookViewId="0" topLeftCell="A1">
      <pane ySplit="7" topLeftCell="BM8" activePane="bottomLeft" state="frozen"/>
      <selection pane="topLeft" activeCell="F14" sqref="F14"/>
      <selection pane="bottomLeft" activeCell="C8" sqref="C8:K16"/>
    </sheetView>
  </sheetViews>
  <sheetFormatPr defaultColWidth="9.00390625" defaultRowHeight="12.75"/>
  <cols>
    <col min="1" max="1" width="4.625" style="24" customWidth="1"/>
    <col min="2" max="2" width="30.25390625" style="24" customWidth="1"/>
    <col min="3" max="3" width="12.125" style="24" customWidth="1"/>
    <col min="4" max="4" width="12.375" style="24" customWidth="1"/>
    <col min="5" max="5" width="9.875" style="24" customWidth="1"/>
    <col min="6" max="6" width="8.875" style="24" customWidth="1"/>
    <col min="7" max="7" width="11.00390625" style="24" customWidth="1"/>
    <col min="8" max="8" width="11.125" style="24" customWidth="1"/>
    <col min="9" max="9" width="11.75390625" style="24" customWidth="1"/>
    <col min="10" max="10" width="11.25390625" style="24" customWidth="1"/>
    <col min="11" max="11" width="11.125" style="24" customWidth="1"/>
    <col min="12" max="12" width="18.625" style="24" customWidth="1"/>
    <col min="13" max="13" width="9.625" style="24" customWidth="1"/>
    <col min="14" max="16384" width="9.125" style="24" customWidth="1"/>
  </cols>
  <sheetData>
    <row r="1" spans="1:13" s="16" customFormat="1" ht="25.5" customHeight="1">
      <c r="A1" s="866" t="s">
        <v>877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54"/>
    </row>
    <row r="2" spans="1:13" s="19" customFormat="1" ht="14.25" customHeight="1">
      <c r="A2" s="863" t="s">
        <v>802</v>
      </c>
      <c r="B2" s="850" t="s">
        <v>130</v>
      </c>
      <c r="C2" s="950" t="s">
        <v>73</v>
      </c>
      <c r="D2" s="950"/>
      <c r="E2" s="863" t="s">
        <v>803</v>
      </c>
      <c r="F2" s="863"/>
      <c r="G2" s="863"/>
      <c r="H2" s="863"/>
      <c r="I2" s="863"/>
      <c r="J2" s="863"/>
      <c r="K2" s="864"/>
      <c r="L2" s="850" t="s">
        <v>132</v>
      </c>
      <c r="M2" s="850" t="s">
        <v>203</v>
      </c>
    </row>
    <row r="3" spans="1:13" s="19" customFormat="1" ht="35.25" customHeight="1">
      <c r="A3" s="863"/>
      <c r="B3" s="851"/>
      <c r="C3" s="950"/>
      <c r="D3" s="950"/>
      <c r="E3" s="951">
        <v>2013</v>
      </c>
      <c r="F3" s="950"/>
      <c r="G3" s="950"/>
      <c r="H3" s="20">
        <v>2014</v>
      </c>
      <c r="I3" s="20">
        <v>2015</v>
      </c>
      <c r="J3" s="20">
        <v>2016</v>
      </c>
      <c r="K3" s="20">
        <v>2017</v>
      </c>
      <c r="L3" s="851"/>
      <c r="M3" s="851"/>
    </row>
    <row r="4" spans="1:13" s="19" customFormat="1" ht="31.5" customHeight="1">
      <c r="A4" s="863"/>
      <c r="B4" s="851"/>
      <c r="C4" s="863" t="s">
        <v>914</v>
      </c>
      <c r="D4" s="863" t="s">
        <v>804</v>
      </c>
      <c r="E4" s="855" t="s">
        <v>801</v>
      </c>
      <c r="F4" s="856"/>
      <c r="G4" s="850" t="s">
        <v>549</v>
      </c>
      <c r="H4" s="863" t="s">
        <v>914</v>
      </c>
      <c r="I4" s="863" t="s">
        <v>914</v>
      </c>
      <c r="J4" s="863" t="s">
        <v>914</v>
      </c>
      <c r="K4" s="864" t="s">
        <v>914</v>
      </c>
      <c r="L4" s="852"/>
      <c r="M4" s="851"/>
    </row>
    <row r="5" spans="1:13" s="19" customFormat="1" ht="15.75" customHeight="1" hidden="1">
      <c r="A5" s="863"/>
      <c r="B5" s="851"/>
      <c r="C5" s="863"/>
      <c r="D5" s="863"/>
      <c r="E5" s="859"/>
      <c r="F5" s="860"/>
      <c r="G5" s="851"/>
      <c r="H5" s="863"/>
      <c r="I5" s="863"/>
      <c r="J5" s="863"/>
      <c r="K5" s="864"/>
      <c r="L5" s="17"/>
      <c r="M5" s="851"/>
    </row>
    <row r="6" spans="1:13" s="19" customFormat="1" ht="69" customHeight="1">
      <c r="A6" s="863"/>
      <c r="B6" s="852"/>
      <c r="C6" s="863"/>
      <c r="D6" s="863"/>
      <c r="E6" s="17" t="s">
        <v>914</v>
      </c>
      <c r="F6" s="17" t="s">
        <v>804</v>
      </c>
      <c r="G6" s="852"/>
      <c r="H6" s="863"/>
      <c r="I6" s="863"/>
      <c r="J6" s="863"/>
      <c r="K6" s="864"/>
      <c r="L6" s="18" t="s">
        <v>131</v>
      </c>
      <c r="M6" s="852"/>
    </row>
    <row r="7" spans="1:13" s="19" customFormat="1" ht="15.75" customHeight="1">
      <c r="A7" s="143">
        <v>1</v>
      </c>
      <c r="B7" s="144">
        <v>2</v>
      </c>
      <c r="C7" s="143">
        <v>3</v>
      </c>
      <c r="D7" s="143">
        <v>4</v>
      </c>
      <c r="E7" s="143">
        <v>5</v>
      </c>
      <c r="F7" s="143">
        <v>6</v>
      </c>
      <c r="G7" s="152">
        <v>7</v>
      </c>
      <c r="H7" s="143">
        <v>8</v>
      </c>
      <c r="I7" s="143">
        <v>9</v>
      </c>
      <c r="J7" s="143">
        <v>10</v>
      </c>
      <c r="K7" s="144">
        <v>11</v>
      </c>
      <c r="L7" s="143">
        <v>12</v>
      </c>
      <c r="M7" s="143">
        <v>13</v>
      </c>
    </row>
    <row r="8" spans="1:13" s="16" customFormat="1" ht="15" customHeight="1">
      <c r="A8" s="58">
        <v>1</v>
      </c>
      <c r="B8" s="495" t="s">
        <v>183</v>
      </c>
      <c r="C8" s="496">
        <v>712.35</v>
      </c>
      <c r="D8" s="497">
        <v>0.013479223433242508</v>
      </c>
      <c r="E8" s="59">
        <v>76.39</v>
      </c>
      <c r="F8" s="497">
        <v>0.0304585326953748</v>
      </c>
      <c r="G8" s="503">
        <v>1.6</v>
      </c>
      <c r="H8" s="109">
        <v>95.28</v>
      </c>
      <c r="I8" s="109">
        <v>145.51</v>
      </c>
      <c r="J8" s="109">
        <v>193.64</v>
      </c>
      <c r="K8" s="109">
        <v>201.53</v>
      </c>
      <c r="L8" s="543" t="s">
        <v>382</v>
      </c>
      <c r="M8" s="15"/>
    </row>
    <row r="9" spans="1:13" s="16" customFormat="1" ht="16.5" customHeight="1">
      <c r="A9" s="58">
        <v>2</v>
      </c>
      <c r="B9" s="495" t="s">
        <v>184</v>
      </c>
      <c r="C9" s="496">
        <v>10013.85</v>
      </c>
      <c r="D9" s="498">
        <v>0.1894839918256131</v>
      </c>
      <c r="E9" s="59">
        <v>708.68</v>
      </c>
      <c r="F9" s="497">
        <v>0.28256778309409886</v>
      </c>
      <c r="G9" s="503">
        <v>2.26</v>
      </c>
      <c r="H9" s="109">
        <v>984.65</v>
      </c>
      <c r="I9" s="109">
        <v>2656.29</v>
      </c>
      <c r="J9" s="109">
        <v>2751.62</v>
      </c>
      <c r="K9" s="109">
        <v>2912.61</v>
      </c>
      <c r="L9" s="277" t="s">
        <v>516</v>
      </c>
      <c r="M9" s="15"/>
    </row>
    <row r="10" spans="1:13" ht="15" customHeight="1">
      <c r="A10" s="58">
        <v>3</v>
      </c>
      <c r="B10" s="495" t="s">
        <v>185</v>
      </c>
      <c r="C10" s="496">
        <v>7171.87</v>
      </c>
      <c r="D10" s="498">
        <v>0.13570750075688767</v>
      </c>
      <c r="E10" s="59">
        <v>203.92</v>
      </c>
      <c r="F10" s="497">
        <v>0.08130781499202551</v>
      </c>
      <c r="G10" s="503">
        <v>2.8</v>
      </c>
      <c r="H10" s="110">
        <v>318.63</v>
      </c>
      <c r="I10" s="110">
        <v>1931.65</v>
      </c>
      <c r="J10" s="110">
        <v>2251.69</v>
      </c>
      <c r="K10" s="110">
        <v>2465.98</v>
      </c>
      <c r="L10" s="277" t="s">
        <v>516</v>
      </c>
      <c r="M10" s="23"/>
    </row>
    <row r="11" spans="1:13" ht="14.25" customHeight="1">
      <c r="A11" s="58">
        <v>4</v>
      </c>
      <c r="B11" s="495" t="s">
        <v>186</v>
      </c>
      <c r="C11" s="496">
        <v>6379.94</v>
      </c>
      <c r="D11" s="498">
        <v>0.12072244928852559</v>
      </c>
      <c r="E11" s="59">
        <v>425.3</v>
      </c>
      <c r="F11" s="497">
        <v>0.16957735247208933</v>
      </c>
      <c r="G11" s="504">
        <v>2.78</v>
      </c>
      <c r="H11" s="106">
        <v>677.58</v>
      </c>
      <c r="I11" s="106">
        <v>1568.51</v>
      </c>
      <c r="J11" s="106">
        <v>1754.87</v>
      </c>
      <c r="K11" s="106">
        <v>1953.68</v>
      </c>
      <c r="L11" s="277" t="s">
        <v>383</v>
      </c>
      <c r="M11" s="23"/>
    </row>
    <row r="12" spans="1:13" ht="14.25" customHeight="1">
      <c r="A12" s="58">
        <v>5</v>
      </c>
      <c r="B12" s="495" t="s">
        <v>187</v>
      </c>
      <c r="C12" s="496">
        <v>6972.96</v>
      </c>
      <c r="D12" s="498">
        <v>0.13194368755676655</v>
      </c>
      <c r="E12" s="59">
        <v>474.71</v>
      </c>
      <c r="F12" s="497">
        <v>0.18927830940988838</v>
      </c>
      <c r="G12" s="504">
        <v>3</v>
      </c>
      <c r="H12" s="109">
        <v>469.87</v>
      </c>
      <c r="I12" s="109">
        <v>1810.26</v>
      </c>
      <c r="J12" s="109">
        <v>2056.31</v>
      </c>
      <c r="K12" s="109">
        <v>2161.81</v>
      </c>
      <c r="L12" s="277" t="s">
        <v>516</v>
      </c>
      <c r="M12" s="23"/>
    </row>
    <row r="13" spans="1:13" ht="16.5" customHeight="1">
      <c r="A13" s="58">
        <v>6</v>
      </c>
      <c r="B13" s="499" t="s">
        <v>188</v>
      </c>
      <c r="C13" s="496">
        <v>7703.11</v>
      </c>
      <c r="D13" s="498">
        <v>0.14575972600666062</v>
      </c>
      <c r="E13" s="59"/>
      <c r="F13" s="497">
        <v>0</v>
      </c>
      <c r="G13" s="169"/>
      <c r="H13" s="106">
        <v>857.65</v>
      </c>
      <c r="I13" s="106">
        <v>2105.45</v>
      </c>
      <c r="J13" s="106">
        <v>2293.03</v>
      </c>
      <c r="K13" s="106">
        <v>2446.98</v>
      </c>
      <c r="L13" s="277" t="s">
        <v>516</v>
      </c>
      <c r="M13" s="23"/>
    </row>
    <row r="14" spans="1:13" ht="15" customHeight="1">
      <c r="A14" s="58">
        <v>7</v>
      </c>
      <c r="B14" s="499" t="s">
        <v>182</v>
      </c>
      <c r="C14" s="496">
        <v>7472.67</v>
      </c>
      <c r="D14" s="498">
        <v>0.1413992960944596</v>
      </c>
      <c r="E14" s="59">
        <v>619</v>
      </c>
      <c r="F14" s="497">
        <v>0.24681020733652312</v>
      </c>
      <c r="G14" s="169" t="s">
        <v>306</v>
      </c>
      <c r="H14" s="106">
        <v>824.54</v>
      </c>
      <c r="I14" s="106">
        <v>1987.65</v>
      </c>
      <c r="J14" s="106">
        <v>1999.71</v>
      </c>
      <c r="K14" s="106">
        <v>2041.77</v>
      </c>
      <c r="L14" s="277" t="s">
        <v>383</v>
      </c>
      <c r="M14" s="23"/>
    </row>
    <row r="15" spans="1:13" ht="14.25">
      <c r="A15" s="58">
        <v>9</v>
      </c>
      <c r="B15" s="633" t="s">
        <v>189</v>
      </c>
      <c r="C15" s="496">
        <v>6421.25</v>
      </c>
      <c r="D15" s="498">
        <v>0.1215041250378444</v>
      </c>
      <c r="E15" s="109"/>
      <c r="F15" s="634"/>
      <c r="G15" s="635"/>
      <c r="H15" s="636">
        <v>571.8</v>
      </c>
      <c r="I15" s="636">
        <v>1894.68</v>
      </c>
      <c r="J15" s="636">
        <v>1939.13</v>
      </c>
      <c r="K15" s="636">
        <v>2015.64</v>
      </c>
      <c r="L15" s="277" t="s">
        <v>383</v>
      </c>
      <c r="M15" s="637"/>
    </row>
    <row r="16" spans="1:13" ht="15">
      <c r="A16" s="62"/>
      <c r="B16" s="63" t="s">
        <v>714</v>
      </c>
      <c r="C16" s="500">
        <v>52848</v>
      </c>
      <c r="D16" s="501">
        <v>1</v>
      </c>
      <c r="E16" s="541">
        <v>2508</v>
      </c>
      <c r="F16" s="443">
        <v>1</v>
      </c>
      <c r="G16" s="502"/>
      <c r="H16" s="541">
        <v>4800</v>
      </c>
      <c r="I16" s="541">
        <v>14100</v>
      </c>
      <c r="J16" s="541">
        <v>15240</v>
      </c>
      <c r="K16" s="541">
        <v>16200</v>
      </c>
      <c r="L16" s="64"/>
      <c r="M16" s="61"/>
    </row>
    <row r="223" ht="12.75">
      <c r="R223" s="66"/>
    </row>
    <row r="224" ht="12.75">
      <c r="D224" s="69"/>
    </row>
  </sheetData>
  <sheetProtection/>
  <mergeCells count="16">
    <mergeCell ref="A1:M1"/>
    <mergeCell ref="A2:A6"/>
    <mergeCell ref="B2:B6"/>
    <mergeCell ref="C2:D3"/>
    <mergeCell ref="E2:K2"/>
    <mergeCell ref="L2:L4"/>
    <mergeCell ref="M2:M6"/>
    <mergeCell ref="E3:G3"/>
    <mergeCell ref="C4:C6"/>
    <mergeCell ref="D4:D6"/>
    <mergeCell ref="J4:J6"/>
    <mergeCell ref="K4:K6"/>
    <mergeCell ref="E4:F5"/>
    <mergeCell ref="G4:G6"/>
    <mergeCell ref="H4:H6"/>
    <mergeCell ref="I4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15"/>
  </sheetPr>
  <dimension ref="A1:R217"/>
  <sheetViews>
    <sheetView view="pageBreakPreview" zoomScale="85" zoomScaleSheetLayoutView="85" zoomScalePageLayoutView="0" workbookViewId="0" topLeftCell="A1">
      <pane ySplit="7" topLeftCell="BM8" activePane="bottomLeft" state="frozen"/>
      <selection pane="topLeft" activeCell="F14" sqref="F14"/>
      <selection pane="bottomLeft" activeCell="C26" sqref="C26:K26"/>
    </sheetView>
  </sheetViews>
  <sheetFormatPr defaultColWidth="9.00390625" defaultRowHeight="12.75"/>
  <cols>
    <col min="1" max="1" width="5.625" style="16" customWidth="1"/>
    <col min="2" max="2" width="65.00390625" style="16" customWidth="1"/>
    <col min="3" max="3" width="10.25390625" style="16" customWidth="1"/>
    <col min="4" max="4" width="9.25390625" style="16" customWidth="1"/>
    <col min="5" max="5" width="10.375" style="16" customWidth="1"/>
    <col min="6" max="6" width="9.25390625" style="16" customWidth="1"/>
    <col min="7" max="7" width="14.25390625" style="16" customWidth="1"/>
    <col min="8" max="8" width="14.625" style="16" customWidth="1"/>
    <col min="9" max="9" width="13.375" style="16" customWidth="1"/>
    <col min="10" max="10" width="13.25390625" style="16" customWidth="1"/>
    <col min="11" max="11" width="13.375" style="16" customWidth="1"/>
    <col min="12" max="12" width="18.125" style="16" customWidth="1"/>
    <col min="13" max="13" width="10.75390625" style="16" customWidth="1"/>
    <col min="14" max="16384" width="9.125" style="16" customWidth="1"/>
  </cols>
  <sheetData>
    <row r="1" spans="1:13" ht="22.5" customHeight="1">
      <c r="A1" s="866" t="s">
        <v>878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54"/>
    </row>
    <row r="2" spans="1:13" s="19" customFormat="1" ht="18" customHeight="1">
      <c r="A2" s="920" t="s">
        <v>802</v>
      </c>
      <c r="B2" s="921" t="s">
        <v>130</v>
      </c>
      <c r="C2" s="952" t="s">
        <v>74</v>
      </c>
      <c r="D2" s="952"/>
      <c r="E2" s="920" t="s">
        <v>803</v>
      </c>
      <c r="F2" s="920"/>
      <c r="G2" s="920"/>
      <c r="H2" s="920"/>
      <c r="I2" s="920"/>
      <c r="J2" s="920"/>
      <c r="K2" s="940"/>
      <c r="L2" s="921" t="s">
        <v>132</v>
      </c>
      <c r="M2" s="921" t="s">
        <v>203</v>
      </c>
    </row>
    <row r="3" spans="1:13" s="19" customFormat="1" ht="26.25" customHeight="1">
      <c r="A3" s="920"/>
      <c r="B3" s="922"/>
      <c r="C3" s="952"/>
      <c r="D3" s="952"/>
      <c r="E3" s="953">
        <v>2013</v>
      </c>
      <c r="F3" s="952"/>
      <c r="G3" s="952"/>
      <c r="H3" s="41">
        <v>2014</v>
      </c>
      <c r="I3" s="41">
        <v>2015</v>
      </c>
      <c r="J3" s="41">
        <v>2016</v>
      </c>
      <c r="K3" s="41">
        <v>2017</v>
      </c>
      <c r="L3" s="922"/>
      <c r="M3" s="922"/>
    </row>
    <row r="4" spans="1:13" s="19" customFormat="1" ht="17.25" customHeight="1">
      <c r="A4" s="920"/>
      <c r="B4" s="922"/>
      <c r="C4" s="920" t="s">
        <v>914</v>
      </c>
      <c r="D4" s="920" t="s">
        <v>804</v>
      </c>
      <c r="E4" s="916" t="s">
        <v>801</v>
      </c>
      <c r="F4" s="917"/>
      <c r="G4" s="921" t="s">
        <v>549</v>
      </c>
      <c r="H4" s="920" t="s">
        <v>914</v>
      </c>
      <c r="I4" s="920" t="s">
        <v>914</v>
      </c>
      <c r="J4" s="920" t="s">
        <v>914</v>
      </c>
      <c r="K4" s="940" t="s">
        <v>914</v>
      </c>
      <c r="L4" s="922"/>
      <c r="M4" s="922"/>
    </row>
    <row r="5" spans="1:13" s="19" customFormat="1" ht="13.5" customHeight="1">
      <c r="A5" s="920"/>
      <c r="B5" s="922"/>
      <c r="C5" s="920"/>
      <c r="D5" s="920"/>
      <c r="E5" s="918"/>
      <c r="F5" s="919"/>
      <c r="G5" s="922"/>
      <c r="H5" s="920"/>
      <c r="I5" s="920"/>
      <c r="J5" s="920"/>
      <c r="K5" s="940"/>
      <c r="L5" s="923"/>
      <c r="M5" s="922"/>
    </row>
    <row r="6" spans="1:13" s="19" customFormat="1" ht="24" customHeight="1">
      <c r="A6" s="920"/>
      <c r="B6" s="923"/>
      <c r="C6" s="920"/>
      <c r="D6" s="920"/>
      <c r="E6" s="39" t="s">
        <v>914</v>
      </c>
      <c r="F6" s="39" t="s">
        <v>804</v>
      </c>
      <c r="G6" s="923"/>
      <c r="H6" s="920"/>
      <c r="I6" s="920"/>
      <c r="J6" s="920"/>
      <c r="K6" s="940"/>
      <c r="L6" s="40" t="s">
        <v>131</v>
      </c>
      <c r="M6" s="923"/>
    </row>
    <row r="7" spans="1:13" s="19" customFormat="1" ht="15" customHeight="1">
      <c r="A7" s="153">
        <v>1</v>
      </c>
      <c r="B7" s="154">
        <v>2</v>
      </c>
      <c r="C7" s="153">
        <v>3</v>
      </c>
      <c r="D7" s="153">
        <v>4</v>
      </c>
      <c r="E7" s="153">
        <v>5</v>
      </c>
      <c r="F7" s="153">
        <v>6</v>
      </c>
      <c r="G7" s="154">
        <v>7</v>
      </c>
      <c r="H7" s="153">
        <v>8</v>
      </c>
      <c r="I7" s="153">
        <v>9</v>
      </c>
      <c r="J7" s="153">
        <v>10</v>
      </c>
      <c r="K7" s="155">
        <v>11</v>
      </c>
      <c r="L7" s="147">
        <v>12</v>
      </c>
      <c r="M7" s="147">
        <v>13</v>
      </c>
    </row>
    <row r="8" spans="1:13" s="21" customFormat="1" ht="14.25">
      <c r="A8" s="1">
        <v>1</v>
      </c>
      <c r="B8" s="203" t="s">
        <v>115</v>
      </c>
      <c r="C8" s="42">
        <v>541.73</v>
      </c>
      <c r="D8" s="43">
        <v>0.07723551793049359</v>
      </c>
      <c r="E8" s="831">
        <v>59.73</v>
      </c>
      <c r="F8" s="43">
        <v>0.13392346653931267</v>
      </c>
      <c r="G8" s="1">
        <v>3</v>
      </c>
      <c r="H8" s="42">
        <v>94</v>
      </c>
      <c r="I8" s="42">
        <v>104</v>
      </c>
      <c r="J8" s="42">
        <v>139</v>
      </c>
      <c r="K8" s="42">
        <v>145</v>
      </c>
      <c r="L8" s="543" t="s">
        <v>380</v>
      </c>
      <c r="M8" s="1"/>
    </row>
    <row r="9" spans="1:13" s="21" customFormat="1" ht="14.25">
      <c r="A9" s="1">
        <v>2</v>
      </c>
      <c r="B9" s="203" t="s">
        <v>221</v>
      </c>
      <c r="C9" s="42">
        <v>404.72</v>
      </c>
      <c r="D9" s="43">
        <v>0.057701731151734936</v>
      </c>
      <c r="E9" s="831">
        <v>39.72</v>
      </c>
      <c r="F9" s="43">
        <v>0.08905809628229532</v>
      </c>
      <c r="G9" s="1">
        <v>2</v>
      </c>
      <c r="H9" s="42">
        <v>73</v>
      </c>
      <c r="I9" s="42">
        <v>93</v>
      </c>
      <c r="J9" s="42">
        <v>97</v>
      </c>
      <c r="K9" s="42">
        <v>102</v>
      </c>
      <c r="L9" s="277" t="s">
        <v>381</v>
      </c>
      <c r="M9" s="1"/>
    </row>
    <row r="10" spans="1:13" s="21" customFormat="1" ht="14.25">
      <c r="A10" s="1">
        <v>3</v>
      </c>
      <c r="B10" s="203" t="s">
        <v>117</v>
      </c>
      <c r="C10" s="42">
        <v>241.56</v>
      </c>
      <c r="D10" s="43">
        <v>0.034439687134347426</v>
      </c>
      <c r="E10" s="831">
        <v>20.56</v>
      </c>
      <c r="F10" s="43">
        <v>0.04609855134853957</v>
      </c>
      <c r="G10" s="1">
        <v>3</v>
      </c>
      <c r="H10" s="42">
        <v>38</v>
      </c>
      <c r="I10" s="42">
        <v>57</v>
      </c>
      <c r="J10" s="42">
        <v>61</v>
      </c>
      <c r="K10" s="42">
        <v>65</v>
      </c>
      <c r="L10" s="277" t="s">
        <v>308</v>
      </c>
      <c r="M10" s="1"/>
    </row>
    <row r="11" spans="1:13" s="21" customFormat="1" ht="28.5">
      <c r="A11" s="1">
        <v>4</v>
      </c>
      <c r="B11" s="204" t="s">
        <v>116</v>
      </c>
      <c r="C11" s="42">
        <v>234.66</v>
      </c>
      <c r="D11" s="43">
        <v>0.03345594048247213</v>
      </c>
      <c r="E11" s="831">
        <v>40.66</v>
      </c>
      <c r="F11" s="43">
        <v>0.09116571487507873</v>
      </c>
      <c r="G11" s="1">
        <v>4</v>
      </c>
      <c r="H11" s="42">
        <v>42</v>
      </c>
      <c r="I11" s="42">
        <v>47</v>
      </c>
      <c r="J11" s="42">
        <v>51</v>
      </c>
      <c r="K11" s="42">
        <v>54</v>
      </c>
      <c r="L11" s="277" t="s">
        <v>308</v>
      </c>
      <c r="M11" s="1"/>
    </row>
    <row r="12" spans="1:13" s="21" customFormat="1" ht="34.5" customHeight="1">
      <c r="A12" s="1">
        <v>5</v>
      </c>
      <c r="B12" s="632" t="str">
        <f>'6. Проведення закупівлі  (3)'!B222</f>
        <v>Компресор поршневий 3-и фазний СБИ/С-100.АВ 510 з фарбопультом продуктивністю 400 л/хв </v>
      </c>
      <c r="C12" s="42">
        <v>193.93</v>
      </c>
      <c r="D12" s="43">
        <v>0.027648983796837213</v>
      </c>
      <c r="E12" s="42">
        <v>16.93</v>
      </c>
      <c r="F12" s="43">
        <v>0.037959556144492944</v>
      </c>
      <c r="G12" s="1">
        <v>3</v>
      </c>
      <c r="H12" s="42">
        <v>35</v>
      </c>
      <c r="I12" s="42">
        <v>44</v>
      </c>
      <c r="J12" s="42">
        <v>47</v>
      </c>
      <c r="K12" s="42">
        <v>51</v>
      </c>
      <c r="L12" s="277" t="s">
        <v>518</v>
      </c>
      <c r="M12" s="1"/>
    </row>
    <row r="13" spans="1:13" s="21" customFormat="1" ht="14.25">
      <c r="A13" s="1">
        <v>6</v>
      </c>
      <c r="B13" s="203" t="s">
        <v>118</v>
      </c>
      <c r="C13" s="42">
        <v>220</v>
      </c>
      <c r="D13" s="43">
        <v>0.03136583527718345</v>
      </c>
      <c r="E13" s="42">
        <v>27</v>
      </c>
      <c r="F13" s="43">
        <v>0.06053798085654515</v>
      </c>
      <c r="G13" s="1">
        <v>3</v>
      </c>
      <c r="H13" s="42">
        <v>41</v>
      </c>
      <c r="I13" s="42">
        <v>47</v>
      </c>
      <c r="J13" s="42">
        <v>50</v>
      </c>
      <c r="K13" s="42">
        <v>55</v>
      </c>
      <c r="L13" s="277" t="s">
        <v>518</v>
      </c>
      <c r="M13" s="1"/>
    </row>
    <row r="14" spans="1:13" s="21" customFormat="1" ht="14.25">
      <c r="A14" s="1">
        <v>7</v>
      </c>
      <c r="B14" s="203" t="s">
        <v>119</v>
      </c>
      <c r="C14" s="42">
        <v>189.14</v>
      </c>
      <c r="D14" s="43">
        <v>0.026966064019665805</v>
      </c>
      <c r="E14" s="42">
        <v>15.14</v>
      </c>
      <c r="F14" s="43">
        <v>0.033946112228447914</v>
      </c>
      <c r="G14" s="1">
        <v>2</v>
      </c>
      <c r="H14" s="42">
        <v>44</v>
      </c>
      <c r="I14" s="42">
        <v>41</v>
      </c>
      <c r="J14" s="42">
        <v>42</v>
      </c>
      <c r="K14" s="42">
        <v>47</v>
      </c>
      <c r="L14" s="277" t="s">
        <v>519</v>
      </c>
      <c r="M14" s="1"/>
    </row>
    <row r="15" spans="1:13" s="21" customFormat="1" ht="14.25">
      <c r="A15" s="1">
        <v>8</v>
      </c>
      <c r="B15" s="203" t="s">
        <v>120</v>
      </c>
      <c r="C15" s="42">
        <v>195.84</v>
      </c>
      <c r="D15" s="43">
        <v>0.027921296275834576</v>
      </c>
      <c r="E15" s="42">
        <v>59.84</v>
      </c>
      <c r="F15" s="43">
        <v>0.13417010275761712</v>
      </c>
      <c r="G15" s="1">
        <v>2</v>
      </c>
      <c r="H15" s="42">
        <v>28</v>
      </c>
      <c r="I15" s="42">
        <v>34</v>
      </c>
      <c r="J15" s="42">
        <v>35</v>
      </c>
      <c r="K15" s="42">
        <v>39</v>
      </c>
      <c r="L15" s="277" t="s">
        <v>519</v>
      </c>
      <c r="M15" s="1"/>
    </row>
    <row r="16" spans="1:13" s="21" customFormat="1" ht="44.25" customHeight="1">
      <c r="A16" s="1">
        <v>9</v>
      </c>
      <c r="B16" s="632" t="str">
        <f>'6. Проведення закупівлі  (3)'!B226</f>
        <v>Реконструкція електроопалення заміною електрокотла 36 кВт для обігріву адміністративного приміщення Сарненської дільниці.</v>
      </c>
      <c r="C16" s="42">
        <v>74.787</v>
      </c>
      <c r="D16" s="43">
        <v>0.01066253055852145</v>
      </c>
      <c r="E16" s="42">
        <v>5.787</v>
      </c>
      <c r="F16" s="43">
        <v>0.012975307230252845</v>
      </c>
      <c r="G16" s="1">
        <v>3</v>
      </c>
      <c r="H16" s="42">
        <v>12</v>
      </c>
      <c r="I16" s="42">
        <v>16</v>
      </c>
      <c r="J16" s="42">
        <v>19</v>
      </c>
      <c r="K16" s="42">
        <v>22</v>
      </c>
      <c r="L16" s="277" t="s">
        <v>519</v>
      </c>
      <c r="M16" s="1"/>
    </row>
    <row r="17" spans="1:13" s="21" customFormat="1" ht="45" customHeight="1">
      <c r="A17" s="1">
        <v>10</v>
      </c>
      <c r="B17" s="632" t="str">
        <f>'6. Проведення закупівлі  (3)'!B227</f>
        <v>Реконструкція електроопалення заміною електрокотла 60 кВт для обігріву адміністративного приміщення Дубенської дільниці.</v>
      </c>
      <c r="C17" s="42">
        <v>76.324</v>
      </c>
      <c r="D17" s="43">
        <v>0.010881663689526134</v>
      </c>
      <c r="E17" s="42">
        <v>7.324</v>
      </c>
      <c r="F17" s="43">
        <v>0.016421487844197655</v>
      </c>
      <c r="G17" s="1">
        <v>3</v>
      </c>
      <c r="H17" s="42">
        <v>12</v>
      </c>
      <c r="I17" s="42">
        <v>16</v>
      </c>
      <c r="J17" s="42">
        <v>19</v>
      </c>
      <c r="K17" s="42">
        <v>22</v>
      </c>
      <c r="L17" s="277" t="s">
        <v>519</v>
      </c>
      <c r="M17" s="1"/>
    </row>
    <row r="18" spans="1:13" s="21" customFormat="1" ht="13.5" customHeight="1">
      <c r="A18" s="1">
        <v>11</v>
      </c>
      <c r="B18" s="544" t="str">
        <f>'6. Проведення закупівлі  (3)'!B228</f>
        <v>Кондиціонер 15 кВт в диспетчерську Костопільської дільниці</v>
      </c>
      <c r="C18" s="42">
        <v>32.4</v>
      </c>
      <c r="D18" s="43">
        <v>0.004619332104457926</v>
      </c>
      <c r="E18" s="42">
        <v>32.4</v>
      </c>
      <c r="F18" s="43">
        <v>0.07264557702785418</v>
      </c>
      <c r="G18" s="1">
        <v>3</v>
      </c>
      <c r="H18" s="42"/>
      <c r="I18" s="42"/>
      <c r="J18" s="42"/>
      <c r="K18" s="42"/>
      <c r="L18" s="277" t="s">
        <v>520</v>
      </c>
      <c r="M18" s="1"/>
    </row>
    <row r="19" spans="1:13" s="21" customFormat="1" ht="12" customHeight="1">
      <c r="A19" s="1">
        <v>12</v>
      </c>
      <c r="B19" s="544" t="str">
        <f>'6. Проведення закупівлі  (3)'!B229</f>
        <v>Кондиціонер 27 кВт в диспетчерську Дубенської дільниці</v>
      </c>
      <c r="C19" s="42">
        <v>48.6</v>
      </c>
      <c r="D19" s="43">
        <v>0.00692899815668689</v>
      </c>
      <c r="E19" s="42">
        <v>48.6</v>
      </c>
      <c r="F19" s="43">
        <v>0.10896836554178128</v>
      </c>
      <c r="G19" s="1">
        <v>3</v>
      </c>
      <c r="H19" s="42"/>
      <c r="I19" s="42"/>
      <c r="J19" s="42"/>
      <c r="K19" s="42"/>
      <c r="L19" s="277" t="s">
        <v>520</v>
      </c>
      <c r="M19" s="1"/>
    </row>
    <row r="20" spans="1:13" s="21" customFormat="1" ht="13.5" customHeight="1">
      <c r="A20" s="1">
        <v>13</v>
      </c>
      <c r="B20" s="544" t="str">
        <f>'6. Проведення закупівлі  (3)'!B230</f>
        <v>Кондиціонер 10 кВт в актовий зал центрального офісу</v>
      </c>
      <c r="C20" s="42">
        <v>62.59</v>
      </c>
      <c r="D20" s="43">
        <v>0.008923580136358692</v>
      </c>
      <c r="E20" s="42">
        <v>62.59</v>
      </c>
      <c r="F20" s="43">
        <v>0.1403360082152282</v>
      </c>
      <c r="G20" s="1">
        <v>3</v>
      </c>
      <c r="H20" s="42"/>
      <c r="I20" s="42"/>
      <c r="J20" s="42"/>
      <c r="K20" s="42"/>
      <c r="L20" s="277" t="s">
        <v>520</v>
      </c>
      <c r="M20" s="1"/>
    </row>
    <row r="21" spans="1:13" s="21" customFormat="1" ht="13.5" customHeight="1">
      <c r="A21" s="1">
        <v>14</v>
      </c>
      <c r="B21" s="544" t="str">
        <f>'6. Проведення закупівлі  (3)'!B231</f>
        <v>Кондиціонер 2,1 кВт в абонентський відділ Дубровицької дільниці</v>
      </c>
      <c r="C21" s="42">
        <v>4.86</v>
      </c>
      <c r="D21" s="43">
        <v>0.000692899815668689</v>
      </c>
      <c r="E21" s="42">
        <v>4.86</v>
      </c>
      <c r="F21" s="43">
        <v>0.010896836554178129</v>
      </c>
      <c r="G21" s="1">
        <v>3</v>
      </c>
      <c r="H21" s="42"/>
      <c r="I21" s="42"/>
      <c r="J21" s="42"/>
      <c r="K21" s="42"/>
      <c r="L21" s="277" t="s">
        <v>224</v>
      </c>
      <c r="M21" s="1"/>
    </row>
    <row r="22" spans="1:13" s="21" customFormat="1" ht="13.5" customHeight="1">
      <c r="A22" s="1">
        <v>15</v>
      </c>
      <c r="B22" s="544" t="str">
        <f>'6. Проведення закупівлі  (3)'!B232</f>
        <v>Кондиціонер 2,1 кВт в абонентський відділ Млинівської дільниці</v>
      </c>
      <c r="C22" s="42">
        <v>4.86</v>
      </c>
      <c r="D22" s="43">
        <v>0.000692899815668689</v>
      </c>
      <c r="E22" s="42">
        <v>4.86</v>
      </c>
      <c r="F22" s="43">
        <v>0.010896836554178129</v>
      </c>
      <c r="G22" s="1">
        <v>3</v>
      </c>
      <c r="H22" s="42"/>
      <c r="I22" s="42"/>
      <c r="J22" s="42"/>
      <c r="K22" s="42"/>
      <c r="L22" s="277" t="s">
        <v>225</v>
      </c>
      <c r="M22" s="1"/>
    </row>
    <row r="23" spans="1:13" s="21" customFormat="1" ht="28.5">
      <c r="A23" s="1">
        <v>16</v>
      </c>
      <c r="B23" s="204" t="s">
        <v>121</v>
      </c>
      <c r="C23" s="42">
        <v>151</v>
      </c>
      <c r="D23" s="43">
        <v>0.02152836875843046</v>
      </c>
      <c r="E23" s="42">
        <v>0</v>
      </c>
      <c r="F23" s="43">
        <v>0</v>
      </c>
      <c r="G23" s="1"/>
      <c r="H23" s="42">
        <v>151</v>
      </c>
      <c r="I23" s="42">
        <v>0</v>
      </c>
      <c r="J23" s="42">
        <v>0</v>
      </c>
      <c r="K23" s="42">
        <v>0</v>
      </c>
      <c r="L23" s="9"/>
      <c r="M23" s="1"/>
    </row>
    <row r="24" spans="1:13" s="21" customFormat="1" ht="28.5">
      <c r="A24" s="1">
        <v>17</v>
      </c>
      <c r="B24" s="204" t="s">
        <v>821</v>
      </c>
      <c r="C24" s="42">
        <v>2469</v>
      </c>
      <c r="D24" s="43">
        <v>0.3520102149971179</v>
      </c>
      <c r="E24" s="42">
        <v>0</v>
      </c>
      <c r="F24" s="43">
        <v>0</v>
      </c>
      <c r="G24" s="1"/>
      <c r="H24" s="42">
        <v>0</v>
      </c>
      <c r="I24" s="42">
        <v>770</v>
      </c>
      <c r="J24" s="42">
        <v>824</v>
      </c>
      <c r="K24" s="42">
        <v>875</v>
      </c>
      <c r="L24" s="9"/>
      <c r="M24" s="1"/>
    </row>
    <row r="25" spans="1:13" s="21" customFormat="1" ht="42.75">
      <c r="A25" s="1">
        <v>18</v>
      </c>
      <c r="B25" s="204" t="s">
        <v>226</v>
      </c>
      <c r="C25" s="42">
        <v>1868</v>
      </c>
      <c r="D25" s="43">
        <v>0.266324455898994</v>
      </c>
      <c r="E25" s="42">
        <v>0</v>
      </c>
      <c r="F25" s="43">
        <v>0</v>
      </c>
      <c r="G25" s="1"/>
      <c r="H25" s="42">
        <v>0</v>
      </c>
      <c r="I25" s="42">
        <v>609</v>
      </c>
      <c r="J25" s="42">
        <v>621</v>
      </c>
      <c r="K25" s="42">
        <v>638</v>
      </c>
      <c r="L25" s="9"/>
      <c r="M25" s="1"/>
    </row>
    <row r="26" spans="1:13" ht="15">
      <c r="A26" s="44"/>
      <c r="B26" s="44" t="s">
        <v>714</v>
      </c>
      <c r="C26" s="207">
        <v>7014.001</v>
      </c>
      <c r="D26" s="205">
        <v>1</v>
      </c>
      <c r="E26" s="108">
        <v>446.0010000000001</v>
      </c>
      <c r="F26" s="205">
        <v>1</v>
      </c>
      <c r="G26" s="45"/>
      <c r="H26" s="206">
        <v>570</v>
      </c>
      <c r="I26" s="206">
        <v>1878</v>
      </c>
      <c r="J26" s="206">
        <v>2005</v>
      </c>
      <c r="K26" s="206">
        <v>2115</v>
      </c>
      <c r="L26" s="44"/>
      <c r="M26" s="44"/>
    </row>
    <row r="39" ht="15">
      <c r="C39" s="202"/>
    </row>
    <row r="217" spans="4:18" ht="12.75">
      <c r="D217" s="21"/>
      <c r="R217" s="65"/>
    </row>
  </sheetData>
  <sheetProtection insertRows="0" deleteRows="0"/>
  <mergeCells count="16">
    <mergeCell ref="M2:M6"/>
    <mergeCell ref="L2:L5"/>
    <mergeCell ref="A1:M1"/>
    <mergeCell ref="H4:H6"/>
    <mergeCell ref="D4:D6"/>
    <mergeCell ref="E4:F5"/>
    <mergeCell ref="G4:G6"/>
    <mergeCell ref="B2:B6"/>
    <mergeCell ref="I4:I6"/>
    <mergeCell ref="J4:J6"/>
    <mergeCell ref="K4:K6"/>
    <mergeCell ref="A2:A6"/>
    <mergeCell ref="C2:D3"/>
    <mergeCell ref="E2:K2"/>
    <mergeCell ref="E3:G3"/>
    <mergeCell ref="C4:C6"/>
  </mergeCells>
  <printOptions/>
  <pageMargins left="0.275590551181102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13"/>
  </sheetPr>
  <dimension ref="A1:V242"/>
  <sheetViews>
    <sheetView tabSelected="1" zoomScale="75" zoomScaleNormal="75" workbookViewId="0" topLeftCell="A139">
      <selection activeCell="F148" sqref="F148"/>
    </sheetView>
  </sheetViews>
  <sheetFormatPr defaultColWidth="9.00390625" defaultRowHeight="12.75"/>
  <cols>
    <col min="1" max="1" width="5.375" style="289" customWidth="1"/>
    <col min="2" max="2" width="51.125" style="289" customWidth="1"/>
    <col min="3" max="3" width="7.375" style="289" customWidth="1"/>
    <col min="4" max="4" width="10.875" style="289" customWidth="1"/>
    <col min="5" max="5" width="8.625" style="289" customWidth="1"/>
    <col min="6" max="6" width="14.125" style="289" customWidth="1"/>
    <col min="7" max="7" width="9.25390625" style="289" customWidth="1"/>
    <col min="8" max="8" width="12.75390625" style="289" customWidth="1"/>
    <col min="9" max="9" width="8.75390625" style="289" customWidth="1"/>
    <col min="10" max="10" width="13.00390625" style="289" customWidth="1"/>
    <col min="11" max="11" width="9.875" style="289" bestFit="1" customWidth="1"/>
    <col min="12" max="12" width="15.75390625" style="289" customWidth="1"/>
    <col min="13" max="13" width="8.25390625" style="289" customWidth="1"/>
    <col min="14" max="14" width="12.25390625" style="289" customWidth="1"/>
    <col min="15" max="15" width="15.125" style="289" customWidth="1"/>
    <col min="16" max="16" width="13.25390625" style="289" customWidth="1"/>
    <col min="17" max="17" width="8.875" style="289" customWidth="1"/>
    <col min="18" max="18" width="8.125" style="289" customWidth="1"/>
    <col min="19" max="19" width="9.875" style="289" customWidth="1"/>
    <col min="20" max="16384" width="9.125" style="289" customWidth="1"/>
  </cols>
  <sheetData>
    <row r="1" spans="1:19" s="287" customFormat="1" ht="36.75" customHeight="1">
      <c r="A1" s="958" t="s">
        <v>114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60"/>
    </row>
    <row r="2" spans="1:19" s="287" customFormat="1" ht="15" customHeight="1">
      <c r="A2" s="1007" t="s">
        <v>802</v>
      </c>
      <c r="B2" s="1007" t="s">
        <v>800</v>
      </c>
      <c r="C2" s="1007" t="s">
        <v>125</v>
      </c>
      <c r="D2" s="1012" t="s">
        <v>915</v>
      </c>
      <c r="E2" s="1007" t="s">
        <v>714</v>
      </c>
      <c r="F2" s="1007"/>
      <c r="G2" s="1007" t="s">
        <v>894</v>
      </c>
      <c r="H2" s="1007"/>
      <c r="I2" s="1007"/>
      <c r="J2" s="1007"/>
      <c r="K2" s="1007"/>
      <c r="L2" s="1007"/>
      <c r="M2" s="1007"/>
      <c r="N2" s="1007"/>
      <c r="O2" s="1011" t="s">
        <v>126</v>
      </c>
      <c r="P2" s="1008" t="s">
        <v>797</v>
      </c>
      <c r="Q2" s="1008" t="s">
        <v>885</v>
      </c>
      <c r="R2" s="1008" t="s">
        <v>454</v>
      </c>
      <c r="S2" s="1011" t="s">
        <v>203</v>
      </c>
    </row>
    <row r="3" spans="1:19" s="287" customFormat="1" ht="17.25" customHeight="1">
      <c r="A3" s="1007"/>
      <c r="B3" s="1007"/>
      <c r="C3" s="1007"/>
      <c r="D3" s="1012"/>
      <c r="E3" s="1007" t="s">
        <v>376</v>
      </c>
      <c r="F3" s="1007" t="s">
        <v>884</v>
      </c>
      <c r="G3" s="1007" t="s">
        <v>122</v>
      </c>
      <c r="H3" s="1007"/>
      <c r="I3" s="1007" t="s">
        <v>123</v>
      </c>
      <c r="J3" s="1007"/>
      <c r="K3" s="1007" t="s">
        <v>124</v>
      </c>
      <c r="L3" s="1007"/>
      <c r="M3" s="1007" t="s">
        <v>796</v>
      </c>
      <c r="N3" s="1007"/>
      <c r="O3" s="1011"/>
      <c r="P3" s="1009"/>
      <c r="Q3" s="1009"/>
      <c r="R3" s="1009"/>
      <c r="S3" s="1011"/>
    </row>
    <row r="4" spans="1:19" s="287" customFormat="1" ht="72" customHeight="1">
      <c r="A4" s="1007"/>
      <c r="B4" s="1007"/>
      <c r="C4" s="1007"/>
      <c r="D4" s="1012"/>
      <c r="E4" s="1007"/>
      <c r="F4" s="1007"/>
      <c r="G4" s="1007" t="s">
        <v>376</v>
      </c>
      <c r="H4" s="1007" t="s">
        <v>884</v>
      </c>
      <c r="I4" s="1007" t="s">
        <v>376</v>
      </c>
      <c r="J4" s="1007" t="s">
        <v>884</v>
      </c>
      <c r="K4" s="1007" t="s">
        <v>376</v>
      </c>
      <c r="L4" s="1007" t="s">
        <v>884</v>
      </c>
      <c r="M4" s="1007" t="s">
        <v>376</v>
      </c>
      <c r="N4" s="1007" t="s">
        <v>884</v>
      </c>
      <c r="O4" s="1011"/>
      <c r="P4" s="1010"/>
      <c r="Q4" s="1010"/>
      <c r="R4" s="1010"/>
      <c r="S4" s="1011"/>
    </row>
    <row r="5" spans="1:19" s="287" customFormat="1" ht="15" hidden="1">
      <c r="A5" s="1007"/>
      <c r="B5" s="1007"/>
      <c r="C5" s="1007"/>
      <c r="D5" s="1012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645"/>
      <c r="P5" s="645"/>
      <c r="Q5" s="645"/>
      <c r="R5" s="645"/>
      <c r="S5" s="645"/>
    </row>
    <row r="6" spans="1:19" s="288" customFormat="1" ht="12" customHeight="1">
      <c r="A6" s="646">
        <v>1</v>
      </c>
      <c r="B6" s="646">
        <v>2</v>
      </c>
      <c r="C6" s="646">
        <v>3</v>
      </c>
      <c r="D6" s="646">
        <v>4</v>
      </c>
      <c r="E6" s="646">
        <v>5</v>
      </c>
      <c r="F6" s="646">
        <v>6</v>
      </c>
      <c r="G6" s="646">
        <v>7</v>
      </c>
      <c r="H6" s="646">
        <v>8</v>
      </c>
      <c r="I6" s="646">
        <v>9</v>
      </c>
      <c r="J6" s="646">
        <v>10</v>
      </c>
      <c r="K6" s="646">
        <v>11</v>
      </c>
      <c r="L6" s="646">
        <v>12</v>
      </c>
      <c r="M6" s="646">
        <v>13</v>
      </c>
      <c r="N6" s="646">
        <v>14</v>
      </c>
      <c r="O6" s="647">
        <v>15</v>
      </c>
      <c r="P6" s="647">
        <v>16</v>
      </c>
      <c r="Q6" s="647">
        <v>17</v>
      </c>
      <c r="R6" s="647">
        <v>18</v>
      </c>
      <c r="S6" s="647">
        <v>19</v>
      </c>
    </row>
    <row r="7" spans="1:19" ht="15">
      <c r="A7" s="961" t="s">
        <v>595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3"/>
    </row>
    <row r="8" spans="1:19" s="214" customFormat="1" ht="16.5" customHeight="1">
      <c r="A8" s="955" t="s">
        <v>228</v>
      </c>
      <c r="B8" s="956"/>
      <c r="C8" s="956"/>
      <c r="D8" s="956"/>
      <c r="E8" s="956"/>
      <c r="F8" s="957"/>
      <c r="G8" s="210"/>
      <c r="H8" s="210"/>
      <c r="I8" s="210"/>
      <c r="J8" s="210"/>
      <c r="K8" s="210"/>
      <c r="L8" s="211"/>
      <c r="M8" s="211"/>
      <c r="N8" s="211"/>
      <c r="O8" s="210"/>
      <c r="P8" s="210"/>
      <c r="Q8" s="263" t="s">
        <v>435</v>
      </c>
      <c r="R8" s="210"/>
      <c r="S8" s="213"/>
    </row>
    <row r="9" spans="1:21" s="224" customFormat="1" ht="15" customHeight="1">
      <c r="A9" s="275"/>
      <c r="B9" s="305" t="s">
        <v>229</v>
      </c>
      <c r="C9" s="216"/>
      <c r="D9" s="648"/>
      <c r="E9" s="218"/>
      <c r="F9" s="648"/>
      <c r="G9" s="649"/>
      <c r="H9" s="650"/>
      <c r="I9" s="651"/>
      <c r="J9" s="649"/>
      <c r="K9" s="651"/>
      <c r="L9" s="652"/>
      <c r="M9" s="649"/>
      <c r="N9" s="649"/>
      <c r="O9" s="653"/>
      <c r="P9" s="653"/>
      <c r="Q9" s="222"/>
      <c r="R9" s="222"/>
      <c r="S9" s="223"/>
      <c r="T9" s="805"/>
      <c r="U9" s="806"/>
    </row>
    <row r="10" spans="1:21" s="224" customFormat="1" ht="15" customHeight="1">
      <c r="A10" s="653">
        <v>1</v>
      </c>
      <c r="B10" s="290" t="s">
        <v>710</v>
      </c>
      <c r="C10" s="654" t="s">
        <v>128</v>
      </c>
      <c r="D10" s="648">
        <v>220</v>
      </c>
      <c r="E10" s="655">
        <v>2.4</v>
      </c>
      <c r="F10" s="656">
        <v>528</v>
      </c>
      <c r="G10" s="657"/>
      <c r="H10" s="658"/>
      <c r="I10" s="648">
        <v>2.4</v>
      </c>
      <c r="J10" s="656">
        <v>528</v>
      </c>
      <c r="K10" s="649"/>
      <c r="L10" s="651"/>
      <c r="M10" s="651"/>
      <c r="N10" s="652"/>
      <c r="O10" s="649" t="s">
        <v>378</v>
      </c>
      <c r="P10" s="649" t="s">
        <v>307</v>
      </c>
      <c r="Q10" s="659" t="s">
        <v>508</v>
      </c>
      <c r="R10" s="222"/>
      <c r="S10" s="222"/>
      <c r="T10" s="802"/>
      <c r="U10" s="370"/>
    </row>
    <row r="11" spans="1:21" s="224" customFormat="1" ht="15" customHeight="1">
      <c r="A11" s="653"/>
      <c r="B11" s="305" t="s">
        <v>231</v>
      </c>
      <c r="C11" s="216"/>
      <c r="D11" s="648"/>
      <c r="E11" s="661"/>
      <c r="F11" s="648"/>
      <c r="G11" s="649"/>
      <c r="H11" s="650"/>
      <c r="I11" s="651"/>
      <c r="J11" s="662"/>
      <c r="K11" s="651"/>
      <c r="L11" s="662"/>
      <c r="M11" s="649"/>
      <c r="N11" s="649"/>
      <c r="O11" s="653"/>
      <c r="P11" s="653"/>
      <c r="Q11" s="222"/>
      <c r="R11" s="222"/>
      <c r="S11" s="223"/>
      <c r="T11" s="805"/>
      <c r="U11" s="806"/>
    </row>
    <row r="12" spans="1:21" s="224" customFormat="1" ht="15" customHeight="1">
      <c r="A12" s="653">
        <v>2</v>
      </c>
      <c r="B12" s="293" t="s">
        <v>711</v>
      </c>
      <c r="C12" s="216" t="s">
        <v>128</v>
      </c>
      <c r="D12" s="648">
        <v>215</v>
      </c>
      <c r="E12" s="655">
        <v>3.43</v>
      </c>
      <c r="F12" s="656">
        <v>737.45</v>
      </c>
      <c r="G12" s="657"/>
      <c r="H12" s="663"/>
      <c r="I12" s="648">
        <v>3.43</v>
      </c>
      <c r="J12" s="656">
        <v>737.45</v>
      </c>
      <c r="K12" s="651"/>
      <c r="L12" s="662"/>
      <c r="M12" s="651"/>
      <c r="N12" s="652"/>
      <c r="O12" s="649" t="s">
        <v>378</v>
      </c>
      <c r="P12" s="649" t="s">
        <v>307</v>
      </c>
      <c r="Q12" s="659" t="s">
        <v>367</v>
      </c>
      <c r="R12" s="664"/>
      <c r="S12" s="222"/>
      <c r="T12" s="802"/>
      <c r="U12" s="370"/>
    </row>
    <row r="13" spans="1:21" s="224" customFormat="1" ht="15" customHeight="1">
      <c r="A13" s="653"/>
      <c r="B13" s="305" t="s">
        <v>716</v>
      </c>
      <c r="C13" s="216"/>
      <c r="D13" s="648"/>
      <c r="E13" s="661"/>
      <c r="F13" s="648"/>
      <c r="G13" s="649"/>
      <c r="H13" s="650"/>
      <c r="I13" s="651"/>
      <c r="J13" s="662"/>
      <c r="K13" s="651"/>
      <c r="L13" s="662"/>
      <c r="M13" s="649"/>
      <c r="N13" s="649"/>
      <c r="O13" s="653"/>
      <c r="P13" s="653"/>
      <c r="Q13" s="222"/>
      <c r="R13" s="222"/>
      <c r="S13" s="223"/>
      <c r="T13" s="805"/>
      <c r="U13" s="806"/>
    </row>
    <row r="14" spans="1:21" s="224" customFormat="1" ht="29.25" customHeight="1">
      <c r="A14" s="653">
        <v>3</v>
      </c>
      <c r="B14" s="293" t="s">
        <v>455</v>
      </c>
      <c r="C14" s="654" t="s">
        <v>128</v>
      </c>
      <c r="D14" s="648">
        <v>229.28571428571428</v>
      </c>
      <c r="E14" s="665">
        <v>3.5</v>
      </c>
      <c r="F14" s="660">
        <v>802.5</v>
      </c>
      <c r="G14" s="666"/>
      <c r="H14" s="667"/>
      <c r="I14" s="665">
        <v>3.5</v>
      </c>
      <c r="J14" s="660">
        <v>802.5</v>
      </c>
      <c r="K14" s="651"/>
      <c r="L14" s="662"/>
      <c r="M14" s="651"/>
      <c r="N14" s="662"/>
      <c r="O14" s="649" t="s">
        <v>378</v>
      </c>
      <c r="P14" s="649" t="s">
        <v>307</v>
      </c>
      <c r="Q14" s="659" t="s">
        <v>36</v>
      </c>
      <c r="R14" s="664"/>
      <c r="S14" s="222"/>
      <c r="T14" s="802"/>
      <c r="U14" s="370"/>
    </row>
    <row r="15" spans="1:21" s="224" customFormat="1" ht="15" customHeight="1">
      <c r="A15" s="653">
        <v>4</v>
      </c>
      <c r="B15" s="295" t="s">
        <v>712</v>
      </c>
      <c r="C15" s="654" t="s">
        <v>128</v>
      </c>
      <c r="D15" s="648">
        <v>220</v>
      </c>
      <c r="E15" s="665">
        <v>5.846</v>
      </c>
      <c r="F15" s="660">
        <v>1286.12</v>
      </c>
      <c r="G15" s="668"/>
      <c r="H15" s="648"/>
      <c r="I15" s="651"/>
      <c r="J15" s="660"/>
      <c r="K15" s="665">
        <v>5.846</v>
      </c>
      <c r="L15" s="660">
        <v>1286.12</v>
      </c>
      <c r="M15" s="651"/>
      <c r="N15" s="651"/>
      <c r="O15" s="649" t="s">
        <v>378</v>
      </c>
      <c r="P15" s="649" t="s">
        <v>307</v>
      </c>
      <c r="Q15" s="659" t="s">
        <v>37</v>
      </c>
      <c r="R15" s="222"/>
      <c r="S15" s="222"/>
      <c r="T15" s="802"/>
      <c r="U15" s="370"/>
    </row>
    <row r="16" spans="1:22" s="224" customFormat="1" ht="15" customHeight="1">
      <c r="A16" s="653"/>
      <c r="B16" s="305" t="s">
        <v>718</v>
      </c>
      <c r="C16" s="216"/>
      <c r="D16" s="648"/>
      <c r="E16" s="669"/>
      <c r="F16" s="648"/>
      <c r="G16" s="649"/>
      <c r="H16" s="650"/>
      <c r="I16" s="651"/>
      <c r="J16" s="662"/>
      <c r="K16" s="651"/>
      <c r="L16" s="662"/>
      <c r="M16" s="649"/>
      <c r="N16" s="649"/>
      <c r="O16" s="653"/>
      <c r="P16" s="653"/>
      <c r="Q16" s="222"/>
      <c r="R16" s="222"/>
      <c r="S16" s="223"/>
      <c r="T16" s="805"/>
      <c r="U16" s="806"/>
      <c r="V16" s="806"/>
    </row>
    <row r="17" spans="1:22" s="224" customFormat="1" ht="15" customHeight="1">
      <c r="A17" s="653">
        <v>5</v>
      </c>
      <c r="B17" s="296" t="s">
        <v>66</v>
      </c>
      <c r="C17" s="654" t="s">
        <v>128</v>
      </c>
      <c r="D17" s="648">
        <v>213.1</v>
      </c>
      <c r="E17" s="670">
        <v>4.23</v>
      </c>
      <c r="F17" s="656">
        <v>901.413</v>
      </c>
      <c r="G17" s="657"/>
      <c r="H17" s="658"/>
      <c r="I17" s="670">
        <v>4.23</v>
      </c>
      <c r="J17" s="656">
        <v>901.413</v>
      </c>
      <c r="K17" s="648"/>
      <c r="L17" s="662"/>
      <c r="M17" s="649"/>
      <c r="N17" s="651"/>
      <c r="O17" s="649" t="s">
        <v>378</v>
      </c>
      <c r="P17" s="649" t="s">
        <v>307</v>
      </c>
      <c r="Q17" s="659" t="s">
        <v>470</v>
      </c>
      <c r="R17" s="222"/>
      <c r="S17" s="222"/>
      <c r="T17" s="802"/>
      <c r="U17" s="369"/>
      <c r="V17" s="370"/>
    </row>
    <row r="18" spans="1:22" s="224" customFormat="1" ht="29.25" customHeight="1">
      <c r="A18" s="653">
        <v>6</v>
      </c>
      <c r="B18" s="290" t="s">
        <v>456</v>
      </c>
      <c r="C18" s="654" t="s">
        <v>128</v>
      </c>
      <c r="D18" s="648">
        <v>228.75831231368954</v>
      </c>
      <c r="E18" s="670">
        <v>4.361</v>
      </c>
      <c r="F18" s="656">
        <v>997.615</v>
      </c>
      <c r="G18" s="657"/>
      <c r="H18" s="658"/>
      <c r="I18" s="670"/>
      <c r="J18" s="662"/>
      <c r="K18" s="670">
        <v>4.361</v>
      </c>
      <c r="L18" s="656">
        <v>997.615</v>
      </c>
      <c r="M18" s="649"/>
      <c r="N18" s="651"/>
      <c r="O18" s="649" t="s">
        <v>378</v>
      </c>
      <c r="P18" s="649" t="s">
        <v>307</v>
      </c>
      <c r="Q18" s="659" t="s">
        <v>38</v>
      </c>
      <c r="R18" s="222"/>
      <c r="S18" s="222"/>
      <c r="T18" s="802"/>
      <c r="U18" s="369"/>
      <c r="V18" s="370"/>
    </row>
    <row r="19" spans="1:21" s="224" customFormat="1" ht="15" customHeight="1">
      <c r="A19" s="653"/>
      <c r="B19" s="305" t="s">
        <v>67</v>
      </c>
      <c r="C19" s="654"/>
      <c r="D19" s="648"/>
      <c r="E19" s="670"/>
      <c r="F19" s="670"/>
      <c r="G19" s="649"/>
      <c r="H19" s="650"/>
      <c r="I19" s="651"/>
      <c r="J19" s="662"/>
      <c r="K19" s="651"/>
      <c r="L19" s="662"/>
      <c r="M19" s="649"/>
      <c r="N19" s="649"/>
      <c r="O19" s="653"/>
      <c r="P19" s="653"/>
      <c r="Q19" s="222"/>
      <c r="R19" s="222"/>
      <c r="S19" s="223"/>
      <c r="T19" s="805"/>
      <c r="U19" s="806"/>
    </row>
    <row r="20" spans="1:21" s="224" customFormat="1" ht="42" customHeight="1">
      <c r="A20" s="653">
        <v>7</v>
      </c>
      <c r="B20" s="293" t="s">
        <v>457</v>
      </c>
      <c r="C20" s="654" t="s">
        <v>128</v>
      </c>
      <c r="D20" s="648">
        <v>215.1297262059974</v>
      </c>
      <c r="E20" s="670">
        <v>7.67</v>
      </c>
      <c r="F20" s="656">
        <v>1650.045</v>
      </c>
      <c r="G20" s="540"/>
      <c r="H20" s="671"/>
      <c r="I20" s="651"/>
      <c r="J20" s="660"/>
      <c r="K20" s="670">
        <v>7.67</v>
      </c>
      <c r="L20" s="656">
        <v>1650.05</v>
      </c>
      <c r="M20" s="651"/>
      <c r="N20" s="652"/>
      <c r="O20" s="649" t="s">
        <v>378</v>
      </c>
      <c r="P20" s="649" t="s">
        <v>307</v>
      </c>
      <c r="Q20" s="659" t="s">
        <v>39</v>
      </c>
      <c r="R20" s="664"/>
      <c r="S20" s="222"/>
      <c r="T20" s="802"/>
      <c r="U20" s="370"/>
    </row>
    <row r="21" spans="1:21" s="224" customFormat="1" ht="15" customHeight="1">
      <c r="A21" s="653"/>
      <c r="B21" s="303" t="s">
        <v>70</v>
      </c>
      <c r="C21" s="654"/>
      <c r="D21" s="648"/>
      <c r="E21" s="670"/>
      <c r="F21" s="670"/>
      <c r="G21" s="649"/>
      <c r="H21" s="650"/>
      <c r="I21" s="651"/>
      <c r="J21" s="662"/>
      <c r="K21" s="670"/>
      <c r="L21" s="656"/>
      <c r="M21" s="649"/>
      <c r="N21" s="649"/>
      <c r="O21" s="653"/>
      <c r="P21" s="653"/>
      <c r="Q21" s="222"/>
      <c r="R21" s="222"/>
      <c r="S21" s="223"/>
      <c r="T21" s="805"/>
      <c r="U21" s="806"/>
    </row>
    <row r="22" spans="1:21" s="224" customFormat="1" ht="15" customHeight="1">
      <c r="A22" s="653">
        <v>8</v>
      </c>
      <c r="B22" s="301" t="s">
        <v>861</v>
      </c>
      <c r="C22" s="654" t="s">
        <v>128</v>
      </c>
      <c r="D22" s="648">
        <v>215</v>
      </c>
      <c r="E22" s="670">
        <v>2.564</v>
      </c>
      <c r="F22" s="656">
        <v>551.26</v>
      </c>
      <c r="G22" s="657"/>
      <c r="H22" s="658"/>
      <c r="I22" s="651"/>
      <c r="J22" s="660"/>
      <c r="K22" s="670">
        <v>2.564</v>
      </c>
      <c r="L22" s="656">
        <v>551.26</v>
      </c>
      <c r="M22" s="651"/>
      <c r="N22" s="652"/>
      <c r="O22" s="649" t="s">
        <v>378</v>
      </c>
      <c r="P22" s="649" t="s">
        <v>307</v>
      </c>
      <c r="Q22" s="659" t="s">
        <v>41</v>
      </c>
      <c r="R22" s="222"/>
      <c r="S22" s="222"/>
      <c r="T22" s="802"/>
      <c r="U22" s="370"/>
    </row>
    <row r="23" spans="1:21" s="224" customFormat="1" ht="15" customHeight="1">
      <c r="A23" s="653">
        <v>9</v>
      </c>
      <c r="B23" s="301" t="s">
        <v>673</v>
      </c>
      <c r="C23" s="654" t="s">
        <v>128</v>
      </c>
      <c r="D23" s="648">
        <v>210</v>
      </c>
      <c r="E23" s="670">
        <v>1.681</v>
      </c>
      <c r="F23" s="656">
        <v>353.01</v>
      </c>
      <c r="G23" s="540"/>
      <c r="H23" s="670"/>
      <c r="I23" s="670">
        <v>1.681</v>
      </c>
      <c r="J23" s="656">
        <v>353.01</v>
      </c>
      <c r="K23" s="651"/>
      <c r="L23" s="662"/>
      <c r="M23" s="651"/>
      <c r="N23" s="652"/>
      <c r="O23" s="649" t="s">
        <v>378</v>
      </c>
      <c r="P23" s="649" t="s">
        <v>307</v>
      </c>
      <c r="Q23" s="659" t="s">
        <v>469</v>
      </c>
      <c r="R23" s="222"/>
      <c r="S23" s="222"/>
      <c r="T23" s="802"/>
      <c r="U23" s="370"/>
    </row>
    <row r="24" spans="1:21" s="224" customFormat="1" ht="72.75" customHeight="1">
      <c r="A24" s="653">
        <v>10</v>
      </c>
      <c r="B24" s="301" t="s">
        <v>754</v>
      </c>
      <c r="C24" s="654" t="s">
        <v>128</v>
      </c>
      <c r="D24" s="648">
        <v>242.6706827309237</v>
      </c>
      <c r="E24" s="670">
        <v>2.49</v>
      </c>
      <c r="F24" s="672">
        <v>604.25</v>
      </c>
      <c r="G24" s="235"/>
      <c r="H24" s="673"/>
      <c r="I24" s="651"/>
      <c r="J24" s="660"/>
      <c r="K24" s="670">
        <v>2.49</v>
      </c>
      <c r="L24" s="672">
        <v>604.25</v>
      </c>
      <c r="M24" s="651"/>
      <c r="N24" s="652"/>
      <c r="O24" s="649" t="s">
        <v>378</v>
      </c>
      <c r="P24" s="649" t="s">
        <v>307</v>
      </c>
      <c r="Q24" s="659" t="s">
        <v>42</v>
      </c>
      <c r="R24" s="222"/>
      <c r="S24" s="222"/>
      <c r="T24" s="802"/>
      <c r="U24" s="370"/>
    </row>
    <row r="25" spans="1:21" s="224" customFormat="1" ht="15" customHeight="1">
      <c r="A25" s="653"/>
      <c r="B25" s="303" t="s">
        <v>50</v>
      </c>
      <c r="C25" s="654"/>
      <c r="D25" s="648"/>
      <c r="E25" s="670"/>
      <c r="F25" s="670"/>
      <c r="G25" s="649"/>
      <c r="H25" s="650"/>
      <c r="I25" s="651"/>
      <c r="J25" s="662"/>
      <c r="K25" s="651"/>
      <c r="L25" s="662"/>
      <c r="M25" s="649"/>
      <c r="N25" s="649"/>
      <c r="O25" s="653"/>
      <c r="P25" s="653"/>
      <c r="Q25" s="222"/>
      <c r="R25" s="222"/>
      <c r="S25" s="223"/>
      <c r="T25" s="805"/>
      <c r="U25" s="806"/>
    </row>
    <row r="26" spans="1:21" s="224" customFormat="1" ht="27.75" customHeight="1">
      <c r="A26" s="653">
        <v>11</v>
      </c>
      <c r="B26" s="293" t="s">
        <v>755</v>
      </c>
      <c r="C26" s="654" t="s">
        <v>128</v>
      </c>
      <c r="D26" s="648">
        <v>201.72638436482083</v>
      </c>
      <c r="E26" s="670">
        <v>6.14</v>
      </c>
      <c r="F26" s="656">
        <v>1238.6</v>
      </c>
      <c r="G26" s="540"/>
      <c r="H26" s="540"/>
      <c r="I26" s="651"/>
      <c r="J26" s="660"/>
      <c r="K26" s="670">
        <v>6.14</v>
      </c>
      <c r="L26" s="656">
        <v>1238.6</v>
      </c>
      <c r="M26" s="651"/>
      <c r="N26" s="651"/>
      <c r="O26" s="649" t="s">
        <v>378</v>
      </c>
      <c r="P26" s="649" t="s">
        <v>307</v>
      </c>
      <c r="Q26" s="659" t="s">
        <v>43</v>
      </c>
      <c r="R26" s="664"/>
      <c r="S26" s="222"/>
      <c r="T26" s="802"/>
      <c r="U26" s="370"/>
    </row>
    <row r="27" spans="1:21" s="224" customFormat="1" ht="15" customHeight="1">
      <c r="A27" s="653"/>
      <c r="B27" s="303" t="s">
        <v>51</v>
      </c>
      <c r="C27" s="654"/>
      <c r="D27" s="648"/>
      <c r="E27" s="674"/>
      <c r="F27" s="670"/>
      <c r="G27" s="649"/>
      <c r="H27" s="650"/>
      <c r="I27" s="651"/>
      <c r="J27" s="662"/>
      <c r="K27" s="651"/>
      <c r="L27" s="662"/>
      <c r="M27" s="649"/>
      <c r="N27" s="649"/>
      <c r="O27" s="653"/>
      <c r="P27" s="653"/>
      <c r="Q27" s="222"/>
      <c r="R27" s="222"/>
      <c r="S27" s="223"/>
      <c r="T27" s="805"/>
      <c r="U27" s="806"/>
    </row>
    <row r="28" spans="1:21" s="224" customFormat="1" ht="15" customHeight="1">
      <c r="A28" s="653">
        <v>12</v>
      </c>
      <c r="B28" s="293" t="s">
        <v>52</v>
      </c>
      <c r="C28" s="654" t="s">
        <v>128</v>
      </c>
      <c r="D28" s="648">
        <v>220.6899563318777</v>
      </c>
      <c r="E28" s="674">
        <v>1.145</v>
      </c>
      <c r="F28" s="656">
        <v>252.69</v>
      </c>
      <c r="G28" s="649"/>
      <c r="H28" s="650"/>
      <c r="I28" s="670">
        <v>1.145</v>
      </c>
      <c r="J28" s="656">
        <v>252.69</v>
      </c>
      <c r="K28" s="651"/>
      <c r="L28" s="662"/>
      <c r="M28" s="649"/>
      <c r="N28" s="649"/>
      <c r="O28" s="649" t="s">
        <v>378</v>
      </c>
      <c r="P28" s="649" t="s">
        <v>307</v>
      </c>
      <c r="Q28" s="659" t="s">
        <v>44</v>
      </c>
      <c r="R28" s="222"/>
      <c r="S28" s="223"/>
      <c r="T28" s="805"/>
      <c r="U28" s="806"/>
    </row>
    <row r="29" spans="1:21" s="224" customFormat="1" ht="15" customHeight="1">
      <c r="A29" s="653">
        <v>13</v>
      </c>
      <c r="B29" s="293" t="s">
        <v>53</v>
      </c>
      <c r="C29" s="654" t="s">
        <v>128</v>
      </c>
      <c r="D29" s="648">
        <v>225</v>
      </c>
      <c r="E29" s="674">
        <v>1.943</v>
      </c>
      <c r="F29" s="656">
        <v>437.175</v>
      </c>
      <c r="G29" s="657"/>
      <c r="H29" s="663"/>
      <c r="I29" s="670">
        <v>1.943</v>
      </c>
      <c r="J29" s="656">
        <v>437.175</v>
      </c>
      <c r="K29" s="651"/>
      <c r="L29" s="662"/>
      <c r="M29" s="651"/>
      <c r="N29" s="652"/>
      <c r="O29" s="649" t="s">
        <v>378</v>
      </c>
      <c r="P29" s="649" t="s">
        <v>307</v>
      </c>
      <c r="Q29" s="659" t="s">
        <v>45</v>
      </c>
      <c r="R29" s="664"/>
      <c r="S29" s="222"/>
      <c r="T29" s="802"/>
      <c r="U29" s="370"/>
    </row>
    <row r="30" spans="1:21" s="224" customFormat="1" ht="15" customHeight="1">
      <c r="A30" s="653">
        <v>14</v>
      </c>
      <c r="B30" s="293" t="s">
        <v>679</v>
      </c>
      <c r="C30" s="654" t="s">
        <v>128</v>
      </c>
      <c r="D30" s="648">
        <v>225</v>
      </c>
      <c r="E30" s="674">
        <v>2.48</v>
      </c>
      <c r="F30" s="656">
        <v>558</v>
      </c>
      <c r="G30" s="657"/>
      <c r="H30" s="663"/>
      <c r="I30" s="651"/>
      <c r="J30" s="660"/>
      <c r="K30" s="670">
        <v>2.48</v>
      </c>
      <c r="L30" s="656">
        <v>558</v>
      </c>
      <c r="M30" s="651"/>
      <c r="N30" s="652"/>
      <c r="O30" s="649" t="s">
        <v>378</v>
      </c>
      <c r="P30" s="649" t="s">
        <v>307</v>
      </c>
      <c r="Q30" s="659" t="s">
        <v>46</v>
      </c>
      <c r="R30" s="664"/>
      <c r="S30" s="222"/>
      <c r="T30" s="802"/>
      <c r="U30" s="370"/>
    </row>
    <row r="31" spans="1:21" s="224" customFormat="1" ht="15" customHeight="1">
      <c r="A31" s="653">
        <v>15</v>
      </c>
      <c r="B31" s="301" t="s">
        <v>680</v>
      </c>
      <c r="C31" s="654" t="s">
        <v>128</v>
      </c>
      <c r="D31" s="648">
        <v>232.04545454545453</v>
      </c>
      <c r="E31" s="674">
        <v>4.4</v>
      </c>
      <c r="F31" s="656">
        <v>1021</v>
      </c>
      <c r="G31" s="657"/>
      <c r="H31" s="658"/>
      <c r="I31" s="651"/>
      <c r="J31" s="660"/>
      <c r="K31" s="670">
        <v>4.4</v>
      </c>
      <c r="L31" s="656">
        <v>1021</v>
      </c>
      <c r="M31" s="675"/>
      <c r="N31" s="676"/>
      <c r="O31" s="649" t="s">
        <v>378</v>
      </c>
      <c r="P31" s="649" t="s">
        <v>307</v>
      </c>
      <c r="Q31" s="659" t="s">
        <v>47</v>
      </c>
      <c r="R31" s="222"/>
      <c r="S31" s="222"/>
      <c r="T31" s="802"/>
      <c r="U31" s="370"/>
    </row>
    <row r="32" spans="1:21" s="224" customFormat="1" ht="15" customHeight="1">
      <c r="A32" s="653"/>
      <c r="B32" s="303" t="s">
        <v>681</v>
      </c>
      <c r="C32" s="654"/>
      <c r="D32" s="648"/>
      <c r="E32" s="674"/>
      <c r="F32" s="670"/>
      <c r="G32" s="649"/>
      <c r="H32" s="650"/>
      <c r="I32" s="651"/>
      <c r="J32" s="662"/>
      <c r="K32" s="651"/>
      <c r="L32" s="662"/>
      <c r="M32" s="649"/>
      <c r="N32" s="649"/>
      <c r="O32" s="653"/>
      <c r="P32" s="653"/>
      <c r="Q32" s="222"/>
      <c r="R32" s="222"/>
      <c r="S32" s="223"/>
      <c r="T32" s="805"/>
      <c r="U32" s="806"/>
    </row>
    <row r="33" spans="1:21" s="224" customFormat="1" ht="43.5" customHeight="1">
      <c r="A33" s="653">
        <v>16</v>
      </c>
      <c r="B33" s="293" t="s">
        <v>756</v>
      </c>
      <c r="C33" s="654" t="s">
        <v>128</v>
      </c>
      <c r="D33" s="648">
        <v>238.0111821086262</v>
      </c>
      <c r="E33" s="670">
        <v>3.13</v>
      </c>
      <c r="F33" s="656">
        <v>744.975</v>
      </c>
      <c r="G33" s="663"/>
      <c r="H33" s="663"/>
      <c r="I33" s="677"/>
      <c r="J33" s="678"/>
      <c r="K33" s="670">
        <v>3.13</v>
      </c>
      <c r="L33" s="656">
        <v>744.975</v>
      </c>
      <c r="M33" s="675"/>
      <c r="N33" s="676"/>
      <c r="O33" s="649" t="s">
        <v>378</v>
      </c>
      <c r="P33" s="649" t="s">
        <v>307</v>
      </c>
      <c r="Q33" s="659" t="s">
        <v>40</v>
      </c>
      <c r="R33" s="664"/>
      <c r="S33" s="222"/>
      <c r="T33" s="802"/>
      <c r="U33" s="370"/>
    </row>
    <row r="34" spans="1:21" s="224" customFormat="1" ht="15" customHeight="1">
      <c r="A34" s="653">
        <v>17</v>
      </c>
      <c r="B34" s="301" t="s">
        <v>682</v>
      </c>
      <c r="C34" s="654" t="s">
        <v>128</v>
      </c>
      <c r="D34" s="648">
        <v>225</v>
      </c>
      <c r="E34" s="674">
        <v>1.225</v>
      </c>
      <c r="F34" s="656">
        <v>275.625</v>
      </c>
      <c r="G34" s="657"/>
      <c r="H34" s="663"/>
      <c r="I34" s="651"/>
      <c r="J34" s="660"/>
      <c r="K34" s="670">
        <v>1.225</v>
      </c>
      <c r="L34" s="656">
        <v>275.625</v>
      </c>
      <c r="M34" s="651"/>
      <c r="N34" s="651"/>
      <c r="O34" s="649" t="s">
        <v>378</v>
      </c>
      <c r="P34" s="649" t="s">
        <v>307</v>
      </c>
      <c r="Q34" s="659" t="s">
        <v>468</v>
      </c>
      <c r="R34" s="222"/>
      <c r="S34" s="222"/>
      <c r="T34" s="802"/>
      <c r="U34" s="370"/>
    </row>
    <row r="35" spans="1:21" s="224" customFormat="1" ht="15" customHeight="1">
      <c r="A35" s="653"/>
      <c r="B35" s="315" t="s">
        <v>683</v>
      </c>
      <c r="C35" s="654"/>
      <c r="D35" s="648"/>
      <c r="E35" s="674"/>
      <c r="F35" s="670"/>
      <c r="G35" s="649"/>
      <c r="H35" s="650"/>
      <c r="I35" s="651"/>
      <c r="J35" s="662"/>
      <c r="K35" s="670"/>
      <c r="L35" s="656"/>
      <c r="M35" s="649"/>
      <c r="N35" s="649"/>
      <c r="O35" s="653"/>
      <c r="P35" s="653"/>
      <c r="Q35" s="222"/>
      <c r="R35" s="222"/>
      <c r="S35" s="223"/>
      <c r="T35" s="805"/>
      <c r="U35" s="806"/>
    </row>
    <row r="36" spans="1:21" s="224" customFormat="1" ht="15" customHeight="1">
      <c r="A36" s="653">
        <v>18</v>
      </c>
      <c r="B36" s="237" t="s">
        <v>684</v>
      </c>
      <c r="C36" s="654" t="s">
        <v>128</v>
      </c>
      <c r="D36" s="648">
        <v>210</v>
      </c>
      <c r="E36" s="670">
        <v>4.477</v>
      </c>
      <c r="F36" s="656">
        <v>940.17</v>
      </c>
      <c r="G36" s="657"/>
      <c r="H36" s="317"/>
      <c r="I36" s="651"/>
      <c r="J36" s="660"/>
      <c r="K36" s="670">
        <v>4.477</v>
      </c>
      <c r="L36" s="656">
        <v>940.17</v>
      </c>
      <c r="M36" s="679"/>
      <c r="N36" s="676"/>
      <c r="O36" s="649" t="s">
        <v>378</v>
      </c>
      <c r="P36" s="649" t="s">
        <v>307</v>
      </c>
      <c r="Q36" s="659" t="s">
        <v>467</v>
      </c>
      <c r="R36" s="664"/>
      <c r="S36" s="222"/>
      <c r="T36" s="802"/>
      <c r="U36" s="370"/>
    </row>
    <row r="37" spans="1:21" s="224" customFormat="1" ht="27.75" customHeight="1">
      <c r="A37" s="653">
        <v>19</v>
      </c>
      <c r="B37" s="487" t="s">
        <v>757</v>
      </c>
      <c r="C37" s="654" t="s">
        <v>128</v>
      </c>
      <c r="D37" s="648">
        <v>225.35553980628396</v>
      </c>
      <c r="E37" s="680">
        <v>4.233</v>
      </c>
      <c r="F37" s="681">
        <v>953.93</v>
      </c>
      <c r="G37" s="656"/>
      <c r="H37" s="317"/>
      <c r="I37" s="651"/>
      <c r="J37" s="660"/>
      <c r="K37" s="680">
        <v>4.233</v>
      </c>
      <c r="L37" s="681">
        <v>953.93</v>
      </c>
      <c r="M37" s="651"/>
      <c r="N37" s="662"/>
      <c r="O37" s="649" t="s">
        <v>378</v>
      </c>
      <c r="P37" s="649" t="s">
        <v>307</v>
      </c>
      <c r="Q37" s="659" t="s">
        <v>466</v>
      </c>
      <c r="R37" s="664"/>
      <c r="S37" s="222"/>
      <c r="T37" s="802"/>
      <c r="U37" s="370"/>
    </row>
    <row r="38" spans="1:21" s="224" customFormat="1" ht="15" customHeight="1">
      <c r="A38" s="653"/>
      <c r="B38" s="303" t="s">
        <v>685</v>
      </c>
      <c r="C38" s="654"/>
      <c r="D38" s="648"/>
      <c r="E38" s="674"/>
      <c r="F38" s="670"/>
      <c r="G38" s="649"/>
      <c r="H38" s="650"/>
      <c r="I38" s="651"/>
      <c r="J38" s="662"/>
      <c r="K38" s="670"/>
      <c r="L38" s="656"/>
      <c r="M38" s="649"/>
      <c r="N38" s="649"/>
      <c r="O38" s="649"/>
      <c r="P38" s="649"/>
      <c r="Q38" s="222"/>
      <c r="R38" s="222"/>
      <c r="S38" s="223"/>
      <c r="T38" s="805"/>
      <c r="U38" s="806"/>
    </row>
    <row r="39" spans="1:21" s="224" customFormat="1" ht="15" customHeight="1">
      <c r="A39" s="653">
        <v>20</v>
      </c>
      <c r="B39" s="301" t="s">
        <v>250</v>
      </c>
      <c r="C39" s="654" t="s">
        <v>128</v>
      </c>
      <c r="D39" s="648">
        <v>210</v>
      </c>
      <c r="E39" s="674">
        <v>5.098</v>
      </c>
      <c r="F39" s="656">
        <v>1070.58</v>
      </c>
      <c r="G39" s="657"/>
      <c r="H39" s="658"/>
      <c r="I39" s="651"/>
      <c r="J39" s="660"/>
      <c r="K39" s="670">
        <v>5.098</v>
      </c>
      <c r="L39" s="656">
        <v>1070.58</v>
      </c>
      <c r="M39" s="651"/>
      <c r="N39" s="651"/>
      <c r="O39" s="649" t="s">
        <v>378</v>
      </c>
      <c r="P39" s="649" t="s">
        <v>307</v>
      </c>
      <c r="Q39" s="659" t="s">
        <v>440</v>
      </c>
      <c r="R39" s="664"/>
      <c r="S39" s="222"/>
      <c r="T39" s="802"/>
      <c r="U39" s="370"/>
    </row>
    <row r="40" spans="1:21" s="224" customFormat="1" ht="15" customHeight="1">
      <c r="A40" s="682"/>
      <c r="B40" s="303" t="s">
        <v>251</v>
      </c>
      <c r="C40" s="654"/>
      <c r="D40" s="648"/>
      <c r="E40" s="648"/>
      <c r="F40" s="674"/>
      <c r="G40" s="670"/>
      <c r="H40" s="658"/>
      <c r="I40" s="651"/>
      <c r="J40" s="660"/>
      <c r="K40" s="651"/>
      <c r="L40" s="662"/>
      <c r="M40" s="651"/>
      <c r="N40" s="651"/>
      <c r="O40" s="649"/>
      <c r="P40" s="649"/>
      <c r="Q40" s="659"/>
      <c r="R40" s="664"/>
      <c r="S40" s="222"/>
      <c r="T40" s="802"/>
      <c r="U40" s="370"/>
    </row>
    <row r="41" spans="1:21" s="224" customFormat="1" ht="42.75" customHeight="1">
      <c r="A41" s="653">
        <v>21</v>
      </c>
      <c r="B41" s="301" t="s">
        <v>758</v>
      </c>
      <c r="C41" s="654" t="s">
        <v>128</v>
      </c>
      <c r="D41" s="648">
        <v>228.56214331008243</v>
      </c>
      <c r="E41" s="670">
        <v>3.154</v>
      </c>
      <c r="F41" s="656">
        <v>720.885</v>
      </c>
      <c r="G41" s="657"/>
      <c r="H41" s="658"/>
      <c r="I41" s="651"/>
      <c r="J41" s="660"/>
      <c r="K41" s="670">
        <v>3.154</v>
      </c>
      <c r="L41" s="656">
        <v>720.885</v>
      </c>
      <c r="M41" s="651"/>
      <c r="N41" s="651"/>
      <c r="O41" s="649" t="s">
        <v>378</v>
      </c>
      <c r="P41" s="649" t="s">
        <v>307</v>
      </c>
      <c r="Q41" s="659" t="s">
        <v>439</v>
      </c>
      <c r="R41" s="664"/>
      <c r="S41" s="222"/>
      <c r="T41" s="802"/>
      <c r="U41" s="370"/>
    </row>
    <row r="42" spans="1:21" s="224" customFormat="1" ht="15" customHeight="1">
      <c r="A42" s="682"/>
      <c r="B42" s="303" t="s">
        <v>252</v>
      </c>
      <c r="C42" s="654"/>
      <c r="D42" s="648"/>
      <c r="E42" s="648"/>
      <c r="F42" s="674"/>
      <c r="G42" s="670"/>
      <c r="H42" s="658"/>
      <c r="I42" s="651"/>
      <c r="J42" s="660"/>
      <c r="K42" s="677"/>
      <c r="L42" s="662"/>
      <c r="M42" s="651"/>
      <c r="N42" s="651"/>
      <c r="O42" s="649"/>
      <c r="P42" s="649"/>
      <c r="Q42" s="659"/>
      <c r="R42" s="664"/>
      <c r="S42" s="222"/>
      <c r="T42" s="802"/>
      <c r="U42" s="370"/>
    </row>
    <row r="43" spans="1:21" s="224" customFormat="1" ht="40.5" customHeight="1">
      <c r="A43" s="653">
        <v>22</v>
      </c>
      <c r="B43" s="301" t="s">
        <v>759</v>
      </c>
      <c r="C43" s="654" t="s">
        <v>128</v>
      </c>
      <c r="D43" s="648">
        <v>222.57180587652692</v>
      </c>
      <c r="E43" s="670">
        <v>3.029</v>
      </c>
      <c r="F43" s="656">
        <v>674.17</v>
      </c>
      <c r="G43" s="657"/>
      <c r="H43" s="658"/>
      <c r="I43" s="651"/>
      <c r="J43" s="660"/>
      <c r="K43" s="670">
        <v>3.029</v>
      </c>
      <c r="L43" s="656">
        <v>674.17</v>
      </c>
      <c r="M43" s="651"/>
      <c r="N43" s="651"/>
      <c r="O43" s="649" t="s">
        <v>378</v>
      </c>
      <c r="P43" s="649" t="s">
        <v>307</v>
      </c>
      <c r="Q43" s="659" t="s">
        <v>438</v>
      </c>
      <c r="R43" s="664"/>
      <c r="S43" s="222"/>
      <c r="T43" s="802"/>
      <c r="U43" s="370"/>
    </row>
    <row r="44" spans="1:21" s="224" customFormat="1" ht="15" customHeight="1">
      <c r="A44" s="653">
        <v>23</v>
      </c>
      <c r="B44" s="301" t="s">
        <v>253</v>
      </c>
      <c r="C44" s="654" t="s">
        <v>128</v>
      </c>
      <c r="D44" s="648">
        <v>220</v>
      </c>
      <c r="E44" s="674">
        <v>1.668</v>
      </c>
      <c r="F44" s="656">
        <v>366.96</v>
      </c>
      <c r="G44" s="657"/>
      <c r="H44" s="658"/>
      <c r="I44" s="670">
        <v>1.668</v>
      </c>
      <c r="J44" s="656">
        <v>366.96</v>
      </c>
      <c r="K44" s="651"/>
      <c r="L44" s="662"/>
      <c r="M44" s="651"/>
      <c r="N44" s="651"/>
      <c r="O44" s="649" t="s">
        <v>378</v>
      </c>
      <c r="P44" s="649" t="s">
        <v>307</v>
      </c>
      <c r="Q44" s="659" t="s">
        <v>437</v>
      </c>
      <c r="R44" s="664"/>
      <c r="S44" s="222"/>
      <c r="T44" s="802"/>
      <c r="U44" s="370"/>
    </row>
    <row r="45" spans="1:21" s="224" customFormat="1" ht="15" customHeight="1">
      <c r="A45" s="682"/>
      <c r="B45" s="303" t="s">
        <v>254</v>
      </c>
      <c r="C45" s="654"/>
      <c r="D45" s="648"/>
      <c r="E45" s="648"/>
      <c r="F45" s="674"/>
      <c r="G45" s="670"/>
      <c r="H45" s="658"/>
      <c r="I45" s="651"/>
      <c r="J45" s="660"/>
      <c r="K45" s="651"/>
      <c r="L45" s="662"/>
      <c r="M45" s="651"/>
      <c r="N45" s="651"/>
      <c r="O45" s="649"/>
      <c r="P45" s="649"/>
      <c r="Q45" s="659"/>
      <c r="R45" s="664"/>
      <c r="S45" s="222"/>
      <c r="T45" s="802"/>
      <c r="U45" s="370"/>
    </row>
    <row r="46" spans="1:21" s="224" customFormat="1" ht="41.25" customHeight="1">
      <c r="A46" s="653">
        <v>24</v>
      </c>
      <c r="B46" s="301" t="s">
        <v>760</v>
      </c>
      <c r="C46" s="654" t="s">
        <v>128</v>
      </c>
      <c r="D46" s="648">
        <v>217.42066062176164</v>
      </c>
      <c r="E46" s="670">
        <v>6.176</v>
      </c>
      <c r="F46" s="656">
        <v>1342.79</v>
      </c>
      <c r="G46" s="657"/>
      <c r="H46" s="658"/>
      <c r="I46" s="651"/>
      <c r="J46" s="660"/>
      <c r="K46" s="670">
        <v>6.176</v>
      </c>
      <c r="L46" s="656">
        <v>1342.79</v>
      </c>
      <c r="M46" s="651"/>
      <c r="N46" s="651"/>
      <c r="O46" s="649" t="s">
        <v>378</v>
      </c>
      <c r="P46" s="649" t="s">
        <v>307</v>
      </c>
      <c r="Q46" s="659" t="s">
        <v>436</v>
      </c>
      <c r="R46" s="664"/>
      <c r="S46" s="222"/>
      <c r="T46" s="802"/>
      <c r="U46" s="370"/>
    </row>
    <row r="47" spans="1:21" s="214" customFormat="1" ht="15">
      <c r="A47" s="238"/>
      <c r="B47" s="239" t="s">
        <v>714</v>
      </c>
      <c r="C47" s="240"/>
      <c r="D47" s="241"/>
      <c r="E47" s="241"/>
      <c r="F47" s="241">
        <v>19009.213000000003</v>
      </c>
      <c r="G47" s="243"/>
      <c r="H47" s="243"/>
      <c r="I47" s="243"/>
      <c r="J47" s="241">
        <v>4379.197999999999</v>
      </c>
      <c r="K47" s="243"/>
      <c r="L47" s="241">
        <v>14630.02</v>
      </c>
      <c r="M47" s="243"/>
      <c r="N47" s="243">
        <v>0</v>
      </c>
      <c r="O47" s="244"/>
      <c r="P47" s="244"/>
      <c r="Q47" s="244"/>
      <c r="R47" s="244"/>
      <c r="S47" s="240"/>
      <c r="T47" s="800"/>
      <c r="U47" s="801"/>
    </row>
    <row r="48" spans="1:21" s="224" customFormat="1" ht="32.25" customHeight="1">
      <c r="A48" s="966" t="s">
        <v>709</v>
      </c>
      <c r="B48" s="970"/>
      <c r="C48" s="245"/>
      <c r="D48" s="246"/>
      <c r="E48" s="245"/>
      <c r="F48" s="247"/>
      <c r="G48" s="248"/>
      <c r="H48" s="248"/>
      <c r="I48" s="248"/>
      <c r="J48" s="248"/>
      <c r="K48" s="248"/>
      <c r="L48" s="248"/>
      <c r="M48" s="248"/>
      <c r="N48" s="248"/>
      <c r="O48" s="210"/>
      <c r="P48" s="210"/>
      <c r="Q48" s="263" t="s">
        <v>435</v>
      </c>
      <c r="R48" s="210"/>
      <c r="S48" s="213"/>
      <c r="T48" s="805"/>
      <c r="U48" s="806"/>
    </row>
    <row r="49" spans="1:21" s="224" customFormat="1" ht="13.5" customHeight="1">
      <c r="A49" s="215"/>
      <c r="B49" s="303" t="s">
        <v>254</v>
      </c>
      <c r="C49" s="216"/>
      <c r="D49" s="216"/>
      <c r="E49" s="217"/>
      <c r="F49" s="222"/>
      <c r="G49" s="223"/>
      <c r="H49" s="249"/>
      <c r="I49" s="250"/>
      <c r="J49" s="250"/>
      <c r="K49" s="250"/>
      <c r="L49" s="250"/>
      <c r="M49" s="250"/>
      <c r="N49" s="250"/>
      <c r="O49" s="250"/>
      <c r="P49" s="250"/>
      <c r="Q49" s="222"/>
      <c r="R49" s="222"/>
      <c r="S49" s="251"/>
      <c r="T49" s="804"/>
      <c r="U49" s="803"/>
    </row>
    <row r="50" spans="1:21" s="224" customFormat="1" ht="61.5" customHeight="1">
      <c r="A50" s="683">
        <v>25</v>
      </c>
      <c r="B50" s="292" t="s">
        <v>752</v>
      </c>
      <c r="C50" s="654" t="s">
        <v>128</v>
      </c>
      <c r="D50" s="648">
        <v>200.8</v>
      </c>
      <c r="E50" s="648">
        <v>0.625</v>
      </c>
      <c r="F50" s="656">
        <v>125.5</v>
      </c>
      <c r="G50" s="540"/>
      <c r="H50" s="670"/>
      <c r="I50" s="648">
        <v>0.625</v>
      </c>
      <c r="J50" s="656">
        <v>125.5</v>
      </c>
      <c r="K50" s="684"/>
      <c r="L50" s="684"/>
      <c r="M50" s="684"/>
      <c r="N50" s="684"/>
      <c r="O50" s="649" t="s">
        <v>378</v>
      </c>
      <c r="P50" s="649" t="s">
        <v>307</v>
      </c>
      <c r="Q50" s="659" t="s">
        <v>509</v>
      </c>
      <c r="R50" s="222"/>
      <c r="S50" s="222"/>
      <c r="T50" s="804"/>
      <c r="U50" s="803"/>
    </row>
    <row r="51" spans="1:21" s="224" customFormat="1" ht="51.75" customHeight="1">
      <c r="A51" s="683">
        <v>26</v>
      </c>
      <c r="B51" s="292" t="s">
        <v>80</v>
      </c>
      <c r="C51" s="654" t="s">
        <v>128</v>
      </c>
      <c r="D51" s="648">
        <v>235.38994800693243</v>
      </c>
      <c r="E51" s="648">
        <v>0.577</v>
      </c>
      <c r="F51" s="685">
        <v>135.82</v>
      </c>
      <c r="G51" s="304"/>
      <c r="H51" s="658"/>
      <c r="I51" s="648">
        <v>0.577</v>
      </c>
      <c r="J51" s="685">
        <v>135.82</v>
      </c>
      <c r="K51" s="684"/>
      <c r="L51" s="684"/>
      <c r="M51" s="684"/>
      <c r="N51" s="684"/>
      <c r="O51" s="649" t="s">
        <v>378</v>
      </c>
      <c r="P51" s="649" t="s">
        <v>307</v>
      </c>
      <c r="Q51" s="659" t="s">
        <v>509</v>
      </c>
      <c r="R51" s="222"/>
      <c r="S51" s="222"/>
      <c r="T51" s="804"/>
      <c r="U51" s="803"/>
    </row>
    <row r="52" spans="1:21" s="224" customFormat="1" ht="13.5" customHeight="1">
      <c r="A52" s="686"/>
      <c r="B52" s="305" t="s">
        <v>718</v>
      </c>
      <c r="C52" s="216"/>
      <c r="D52" s="648"/>
      <c r="E52" s="670"/>
      <c r="F52" s="306"/>
      <c r="G52" s="306"/>
      <c r="H52" s="307"/>
      <c r="I52" s="670"/>
      <c r="J52" s="687"/>
      <c r="K52" s="684"/>
      <c r="L52" s="684"/>
      <c r="M52" s="684"/>
      <c r="N52" s="684"/>
      <c r="O52" s="684"/>
      <c r="P52" s="649"/>
      <c r="Q52" s="222"/>
      <c r="R52" s="222"/>
      <c r="S52" s="222"/>
      <c r="T52" s="804"/>
      <c r="U52" s="803"/>
    </row>
    <row r="53" spans="1:21" s="224" customFormat="1" ht="66.75" customHeight="1">
      <c r="A53" s="683">
        <v>27</v>
      </c>
      <c r="B53" s="688" t="s">
        <v>753</v>
      </c>
      <c r="C53" s="654" t="s">
        <v>128</v>
      </c>
      <c r="D53" s="648">
        <v>260</v>
      </c>
      <c r="E53" s="670">
        <v>0.2</v>
      </c>
      <c r="F53" s="685">
        <v>52</v>
      </c>
      <c r="G53" s="689"/>
      <c r="H53" s="658"/>
      <c r="I53" s="670">
        <v>0.2</v>
      </c>
      <c r="J53" s="685">
        <v>52</v>
      </c>
      <c r="K53" s="684"/>
      <c r="L53" s="684"/>
      <c r="M53" s="684"/>
      <c r="N53" s="684"/>
      <c r="O53" s="649" t="s">
        <v>378</v>
      </c>
      <c r="P53" s="649" t="s">
        <v>307</v>
      </c>
      <c r="Q53" s="659" t="s">
        <v>434</v>
      </c>
      <c r="R53" s="659"/>
      <c r="S53" s="222"/>
      <c r="T53" s="804"/>
      <c r="U53" s="803"/>
    </row>
    <row r="54" spans="1:21" s="224" customFormat="1" ht="15.75" customHeight="1">
      <c r="A54" s="238"/>
      <c r="B54" s="239" t="s">
        <v>714</v>
      </c>
      <c r="C54" s="244"/>
      <c r="D54" s="238"/>
      <c r="E54" s="240"/>
      <c r="F54" s="241">
        <v>313.32</v>
      </c>
      <c r="G54" s="242"/>
      <c r="H54" s="242">
        <v>0</v>
      </c>
      <c r="I54" s="243"/>
      <c r="J54" s="241">
        <v>313.32</v>
      </c>
      <c r="K54" s="243"/>
      <c r="L54" s="242">
        <v>0</v>
      </c>
      <c r="M54" s="243"/>
      <c r="N54" s="242">
        <v>0</v>
      </c>
      <c r="O54" s="243"/>
      <c r="P54" s="243"/>
      <c r="Q54" s="244"/>
      <c r="R54" s="244"/>
      <c r="S54" s="244"/>
      <c r="T54" s="804"/>
      <c r="U54" s="803"/>
    </row>
    <row r="55" spans="1:21" s="214" customFormat="1" ht="19.5" customHeight="1">
      <c r="A55" s="966" t="s">
        <v>256</v>
      </c>
      <c r="B55" s="970"/>
      <c r="C55" s="273"/>
      <c r="D55" s="273"/>
      <c r="E55" s="273"/>
      <c r="F55" s="274"/>
      <c r="G55" s="213"/>
      <c r="H55" s="213"/>
      <c r="I55" s="213"/>
      <c r="J55" s="213"/>
      <c r="K55" s="213"/>
      <c r="L55" s="254"/>
      <c r="M55" s="213"/>
      <c r="N55" s="213"/>
      <c r="O55" s="210"/>
      <c r="P55" s="210"/>
      <c r="Q55" s="263" t="s">
        <v>429</v>
      </c>
      <c r="R55" s="210"/>
      <c r="S55" s="213"/>
      <c r="T55" s="800"/>
      <c r="U55" s="801"/>
    </row>
    <row r="56" spans="1:21" s="224" customFormat="1" ht="13.5" customHeight="1">
      <c r="A56" s="255"/>
      <c r="B56" s="308" t="s">
        <v>683</v>
      </c>
      <c r="C56" s="216"/>
      <c r="D56" s="216"/>
      <c r="E56" s="220"/>
      <c r="F56" s="309"/>
      <c r="G56" s="310"/>
      <c r="H56" s="311"/>
      <c r="I56" s="219"/>
      <c r="J56" s="220"/>
      <c r="K56" s="219"/>
      <c r="L56" s="219"/>
      <c r="M56" s="220"/>
      <c r="N56" s="256"/>
      <c r="O56" s="257"/>
      <c r="P56" s="221"/>
      <c r="Q56" s="222"/>
      <c r="R56" s="222"/>
      <c r="S56" s="222"/>
      <c r="T56" s="802"/>
      <c r="U56" s="803"/>
    </row>
    <row r="57" spans="1:21" s="224" customFormat="1" ht="42.75" customHeight="1">
      <c r="A57" s="690">
        <v>28</v>
      </c>
      <c r="B57" s="312" t="s">
        <v>761</v>
      </c>
      <c r="C57" s="691" t="s">
        <v>579</v>
      </c>
      <c r="D57" s="648">
        <v>193.7</v>
      </c>
      <c r="E57" s="692">
        <v>1</v>
      </c>
      <c r="F57" s="657">
        <v>193.7</v>
      </c>
      <c r="G57" s="291"/>
      <c r="H57" s="294"/>
      <c r="I57" s="219"/>
      <c r="J57" s="220"/>
      <c r="K57" s="219"/>
      <c r="L57" s="228"/>
      <c r="M57" s="692">
        <v>1</v>
      </c>
      <c r="N57" s="657">
        <v>193.7</v>
      </c>
      <c r="O57" s="649" t="s">
        <v>378</v>
      </c>
      <c r="P57" s="649" t="s">
        <v>307</v>
      </c>
      <c r="Q57" s="659" t="s">
        <v>432</v>
      </c>
      <c r="R57" s="664"/>
      <c r="S57" s="251"/>
      <c r="T57" s="802"/>
      <c r="U57" s="803"/>
    </row>
    <row r="58" spans="1:21" s="224" customFormat="1" ht="13.5" customHeight="1">
      <c r="A58" s="649"/>
      <c r="B58" s="308" t="s">
        <v>251</v>
      </c>
      <c r="C58" s="691"/>
      <c r="D58" s="216"/>
      <c r="E58" s="300"/>
      <c r="F58" s="313"/>
      <c r="G58" s="313"/>
      <c r="H58" s="299"/>
      <c r="I58" s="219"/>
      <c r="J58" s="220"/>
      <c r="K58" s="219"/>
      <c r="L58" s="219"/>
      <c r="M58" s="300"/>
      <c r="N58" s="298"/>
      <c r="O58" s="257"/>
      <c r="P58" s="219"/>
      <c r="Q58" s="222"/>
      <c r="R58" s="222"/>
      <c r="S58" s="222"/>
      <c r="T58" s="802"/>
      <c r="U58" s="803"/>
    </row>
    <row r="59" spans="1:21" s="224" customFormat="1" ht="30" customHeight="1">
      <c r="A59" s="690">
        <v>29</v>
      </c>
      <c r="B59" s="314" t="s">
        <v>762</v>
      </c>
      <c r="C59" s="693" t="s">
        <v>579</v>
      </c>
      <c r="D59" s="648">
        <v>105</v>
      </c>
      <c r="E59" s="692">
        <v>1</v>
      </c>
      <c r="F59" s="657">
        <v>105</v>
      </c>
      <c r="G59" s="657"/>
      <c r="H59" s="317"/>
      <c r="I59" s="649"/>
      <c r="J59" s="651"/>
      <c r="K59" s="649"/>
      <c r="L59" s="662"/>
      <c r="M59" s="692">
        <v>1</v>
      </c>
      <c r="N59" s="657">
        <v>105</v>
      </c>
      <c r="O59" s="649" t="s">
        <v>378</v>
      </c>
      <c r="P59" s="649" t="s">
        <v>307</v>
      </c>
      <c r="Q59" s="659" t="s">
        <v>432</v>
      </c>
      <c r="R59" s="664"/>
      <c r="S59" s="222"/>
      <c r="T59" s="802"/>
      <c r="U59" s="803"/>
    </row>
    <row r="60" spans="1:21" s="224" customFormat="1" ht="30" customHeight="1">
      <c r="A60" s="649">
        <v>30</v>
      </c>
      <c r="B60" s="328" t="s">
        <v>763</v>
      </c>
      <c r="C60" s="654" t="s">
        <v>579</v>
      </c>
      <c r="D60" s="648">
        <v>103</v>
      </c>
      <c r="E60" s="694">
        <v>1</v>
      </c>
      <c r="F60" s="695">
        <v>103</v>
      </c>
      <c r="G60" s="663"/>
      <c r="H60" s="658"/>
      <c r="I60" s="649"/>
      <c r="J60" s="651"/>
      <c r="K60" s="649"/>
      <c r="L60" s="649"/>
      <c r="M60" s="692">
        <v>1</v>
      </c>
      <c r="N60" s="656">
        <v>103</v>
      </c>
      <c r="O60" s="649" t="s">
        <v>378</v>
      </c>
      <c r="P60" s="649" t="s">
        <v>307</v>
      </c>
      <c r="Q60" s="659" t="s">
        <v>433</v>
      </c>
      <c r="R60" s="222"/>
      <c r="S60" s="222"/>
      <c r="T60" s="802"/>
      <c r="U60" s="803"/>
    </row>
    <row r="61" spans="1:21" s="224" customFormat="1" ht="13.5" customHeight="1">
      <c r="A61" s="696"/>
      <c r="B61" s="315" t="s">
        <v>745</v>
      </c>
      <c r="C61" s="693"/>
      <c r="D61" s="216"/>
      <c r="E61" s="670"/>
      <c r="F61" s="697"/>
      <c r="G61" s="697"/>
      <c r="H61" s="698"/>
      <c r="I61" s="649"/>
      <c r="J61" s="651"/>
      <c r="K61" s="649"/>
      <c r="L61" s="649"/>
      <c r="M61" s="670"/>
      <c r="N61" s="699"/>
      <c r="O61" s="700"/>
      <c r="P61" s="649"/>
      <c r="Q61" s="222"/>
      <c r="R61" s="222"/>
      <c r="S61" s="222"/>
      <c r="T61" s="802"/>
      <c r="U61" s="803"/>
    </row>
    <row r="62" spans="1:21" s="224" customFormat="1" ht="30" customHeight="1">
      <c r="A62" s="690">
        <v>31</v>
      </c>
      <c r="B62" s="312" t="s">
        <v>764</v>
      </c>
      <c r="C62" s="693" t="s">
        <v>579</v>
      </c>
      <c r="D62" s="648">
        <v>348</v>
      </c>
      <c r="E62" s="692">
        <v>1</v>
      </c>
      <c r="F62" s="656">
        <v>348</v>
      </c>
      <c r="G62" s="657"/>
      <c r="H62" s="663"/>
      <c r="I62" s="649"/>
      <c r="J62" s="651"/>
      <c r="K62" s="649"/>
      <c r="L62" s="662"/>
      <c r="M62" s="692">
        <v>1</v>
      </c>
      <c r="N62" s="656">
        <v>348</v>
      </c>
      <c r="O62" s="649" t="s">
        <v>378</v>
      </c>
      <c r="P62" s="649" t="s">
        <v>307</v>
      </c>
      <c r="Q62" s="659" t="s">
        <v>433</v>
      </c>
      <c r="R62" s="664"/>
      <c r="S62" s="222"/>
      <c r="T62" s="802"/>
      <c r="U62" s="803"/>
    </row>
    <row r="63" spans="1:21" s="224" customFormat="1" ht="13.5" customHeight="1">
      <c r="A63" s="649"/>
      <c r="B63" s="303" t="s">
        <v>681</v>
      </c>
      <c r="C63" s="693"/>
      <c r="D63" s="216"/>
      <c r="E63" s="670"/>
      <c r="F63" s="699"/>
      <c r="G63" s="697"/>
      <c r="H63" s="698"/>
      <c r="I63" s="649"/>
      <c r="J63" s="651"/>
      <c r="K63" s="649"/>
      <c r="L63" s="649"/>
      <c r="M63" s="670"/>
      <c r="N63" s="699"/>
      <c r="O63" s="700"/>
      <c r="P63" s="649"/>
      <c r="Q63" s="222"/>
      <c r="R63" s="222"/>
      <c r="S63" s="222"/>
      <c r="T63" s="802"/>
      <c r="U63" s="803"/>
    </row>
    <row r="64" spans="1:21" s="224" customFormat="1" ht="30" customHeight="1">
      <c r="A64" s="690">
        <v>32</v>
      </c>
      <c r="B64" s="314" t="s">
        <v>765</v>
      </c>
      <c r="C64" s="693" t="s">
        <v>579</v>
      </c>
      <c r="D64" s="648">
        <v>267.58</v>
      </c>
      <c r="E64" s="692">
        <v>1</v>
      </c>
      <c r="F64" s="656">
        <v>267.575</v>
      </c>
      <c r="G64" s="657"/>
      <c r="H64" s="317"/>
      <c r="I64" s="649"/>
      <c r="J64" s="651"/>
      <c r="K64" s="649"/>
      <c r="L64" s="662"/>
      <c r="M64" s="692">
        <v>1</v>
      </c>
      <c r="N64" s="656">
        <v>267.58</v>
      </c>
      <c r="O64" s="649" t="s">
        <v>378</v>
      </c>
      <c r="P64" s="649" t="s">
        <v>307</v>
      </c>
      <c r="Q64" s="659" t="s">
        <v>431</v>
      </c>
      <c r="R64" s="664"/>
      <c r="S64" s="222"/>
      <c r="T64" s="802"/>
      <c r="U64" s="803"/>
    </row>
    <row r="65" spans="1:21" s="224" customFormat="1" ht="13.5" customHeight="1">
      <c r="A65" s="690"/>
      <c r="B65" s="305" t="s">
        <v>67</v>
      </c>
      <c r="C65" s="693"/>
      <c r="D65" s="216"/>
      <c r="E65" s="692"/>
      <c r="F65" s="656"/>
      <c r="G65" s="656"/>
      <c r="H65" s="317"/>
      <c r="I65" s="649"/>
      <c r="J65" s="651"/>
      <c r="K65" s="649"/>
      <c r="L65" s="662"/>
      <c r="M65" s="692"/>
      <c r="N65" s="656"/>
      <c r="O65" s="700"/>
      <c r="P65" s="649"/>
      <c r="Q65" s="659"/>
      <c r="R65" s="664"/>
      <c r="S65" s="222"/>
      <c r="T65" s="802"/>
      <c r="U65" s="803"/>
    </row>
    <row r="66" spans="1:21" s="224" customFormat="1" ht="30" customHeight="1">
      <c r="A66" s="690">
        <v>33</v>
      </c>
      <c r="B66" s="312" t="s">
        <v>766</v>
      </c>
      <c r="C66" s="693" t="s">
        <v>579</v>
      </c>
      <c r="D66" s="648">
        <v>92.6</v>
      </c>
      <c r="E66" s="692">
        <v>1</v>
      </c>
      <c r="F66" s="657">
        <v>92.6</v>
      </c>
      <c r="G66" s="657"/>
      <c r="H66" s="663"/>
      <c r="I66" s="649"/>
      <c r="J66" s="651"/>
      <c r="K66" s="649"/>
      <c r="L66" s="662"/>
      <c r="M66" s="692">
        <v>1</v>
      </c>
      <c r="N66" s="657">
        <v>92.6</v>
      </c>
      <c r="O66" s="649" t="s">
        <v>378</v>
      </c>
      <c r="P66" s="649" t="s">
        <v>307</v>
      </c>
      <c r="Q66" s="659" t="s">
        <v>431</v>
      </c>
      <c r="R66" s="664"/>
      <c r="S66" s="222"/>
      <c r="T66" s="802"/>
      <c r="U66" s="803"/>
    </row>
    <row r="67" spans="1:21" s="224" customFormat="1" ht="13.5" customHeight="1">
      <c r="A67" s="690"/>
      <c r="B67" s="305" t="s">
        <v>716</v>
      </c>
      <c r="C67" s="693"/>
      <c r="D67" s="216"/>
      <c r="E67" s="692"/>
      <c r="F67" s="656"/>
      <c r="G67" s="656"/>
      <c r="H67" s="317"/>
      <c r="I67" s="649"/>
      <c r="J67" s="651"/>
      <c r="K67" s="649"/>
      <c r="L67" s="662"/>
      <c r="M67" s="692"/>
      <c r="N67" s="656"/>
      <c r="O67" s="700"/>
      <c r="P67" s="649" t="s">
        <v>307</v>
      </c>
      <c r="Q67" s="659"/>
      <c r="R67" s="664"/>
      <c r="S67" s="222"/>
      <c r="T67" s="802"/>
      <c r="U67" s="803"/>
    </row>
    <row r="68" spans="1:21" s="224" customFormat="1" ht="30" customHeight="1">
      <c r="A68" s="690">
        <v>34</v>
      </c>
      <c r="B68" s="314" t="s">
        <v>767</v>
      </c>
      <c r="C68" s="693" t="s">
        <v>579</v>
      </c>
      <c r="D68" s="648">
        <v>102.2</v>
      </c>
      <c r="E68" s="692">
        <v>1</v>
      </c>
      <c r="F68" s="657">
        <v>102.2</v>
      </c>
      <c r="G68" s="657"/>
      <c r="H68" s="317"/>
      <c r="I68" s="649"/>
      <c r="J68" s="651"/>
      <c r="K68" s="649"/>
      <c r="L68" s="662"/>
      <c r="M68" s="692">
        <v>1</v>
      </c>
      <c r="N68" s="657">
        <v>102.2</v>
      </c>
      <c r="O68" s="649" t="s">
        <v>378</v>
      </c>
      <c r="P68" s="649" t="s">
        <v>307</v>
      </c>
      <c r="Q68" s="659" t="s">
        <v>430</v>
      </c>
      <c r="R68" s="664"/>
      <c r="S68" s="222"/>
      <c r="T68" s="802"/>
      <c r="U68" s="803"/>
    </row>
    <row r="69" spans="1:21" s="224" customFormat="1" ht="13.5" customHeight="1">
      <c r="A69" s="690"/>
      <c r="B69" s="303" t="s">
        <v>254</v>
      </c>
      <c r="C69" s="693"/>
      <c r="D69" s="216"/>
      <c r="E69" s="692"/>
      <c r="F69" s="656"/>
      <c r="G69" s="656"/>
      <c r="H69" s="317"/>
      <c r="I69" s="649"/>
      <c r="J69" s="651"/>
      <c r="K69" s="649"/>
      <c r="L69" s="662"/>
      <c r="M69" s="692"/>
      <c r="N69" s="656"/>
      <c r="O69" s="700"/>
      <c r="P69" s="649"/>
      <c r="Q69" s="659"/>
      <c r="R69" s="664"/>
      <c r="S69" s="222"/>
      <c r="T69" s="802"/>
      <c r="U69" s="803"/>
    </row>
    <row r="70" spans="1:21" s="224" customFormat="1" ht="44.25" customHeight="1">
      <c r="A70" s="690">
        <v>35</v>
      </c>
      <c r="B70" s="314" t="s">
        <v>768</v>
      </c>
      <c r="C70" s="693" t="s">
        <v>579</v>
      </c>
      <c r="D70" s="648">
        <v>307.26</v>
      </c>
      <c r="E70" s="692">
        <v>1</v>
      </c>
      <c r="F70" s="657">
        <v>307.26</v>
      </c>
      <c r="G70" s="663"/>
      <c r="H70" s="317"/>
      <c r="I70" s="701"/>
      <c r="J70" s="677"/>
      <c r="K70" s="701"/>
      <c r="L70" s="702"/>
      <c r="M70" s="692">
        <v>1</v>
      </c>
      <c r="N70" s="657">
        <v>307.26</v>
      </c>
      <c r="O70" s="649" t="s">
        <v>378</v>
      </c>
      <c r="P70" s="649" t="s">
        <v>307</v>
      </c>
      <c r="Q70" s="659" t="s">
        <v>430</v>
      </c>
      <c r="R70" s="664"/>
      <c r="S70" s="222"/>
      <c r="T70" s="802"/>
      <c r="U70" s="803"/>
    </row>
    <row r="71" spans="1:21" s="224" customFormat="1" ht="13.5" customHeight="1">
      <c r="A71" s="690"/>
      <c r="B71" s="303" t="s">
        <v>70</v>
      </c>
      <c r="C71" s="693"/>
      <c r="D71" s="216"/>
      <c r="E71" s="692"/>
      <c r="F71" s="656"/>
      <c r="G71" s="656"/>
      <c r="H71" s="317"/>
      <c r="I71" s="649"/>
      <c r="J71" s="651"/>
      <c r="K71" s="649"/>
      <c r="L71" s="662"/>
      <c r="M71" s="692"/>
      <c r="N71" s="656"/>
      <c r="O71" s="700"/>
      <c r="P71" s="649"/>
      <c r="Q71" s="659"/>
      <c r="R71" s="664"/>
      <c r="S71" s="222"/>
      <c r="T71" s="802"/>
      <c r="U71" s="803"/>
    </row>
    <row r="72" spans="1:21" s="224" customFormat="1" ht="30" customHeight="1">
      <c r="A72" s="690">
        <v>36</v>
      </c>
      <c r="B72" s="314" t="s">
        <v>769</v>
      </c>
      <c r="C72" s="693" t="s">
        <v>579</v>
      </c>
      <c r="D72" s="648">
        <v>383.92</v>
      </c>
      <c r="E72" s="692">
        <v>1</v>
      </c>
      <c r="F72" s="657">
        <v>383.92</v>
      </c>
      <c r="G72" s="657"/>
      <c r="H72" s="317"/>
      <c r="I72" s="649"/>
      <c r="J72" s="651"/>
      <c r="K72" s="649"/>
      <c r="L72" s="662"/>
      <c r="M72" s="692">
        <v>1</v>
      </c>
      <c r="N72" s="657">
        <v>383.92</v>
      </c>
      <c r="O72" s="649" t="s">
        <v>378</v>
      </c>
      <c r="P72" s="649" t="s">
        <v>307</v>
      </c>
      <c r="Q72" s="659" t="s">
        <v>427</v>
      </c>
      <c r="R72" s="664"/>
      <c r="S72" s="222"/>
      <c r="T72" s="802"/>
      <c r="U72" s="803"/>
    </row>
    <row r="73" spans="1:21" s="224" customFormat="1" ht="13.5" customHeight="1">
      <c r="A73" s="690"/>
      <c r="B73" s="305" t="s">
        <v>229</v>
      </c>
      <c r="C73" s="693"/>
      <c r="D73" s="216"/>
      <c r="E73" s="692"/>
      <c r="F73" s="656"/>
      <c r="G73" s="656"/>
      <c r="H73" s="317"/>
      <c r="I73" s="649"/>
      <c r="J73" s="651"/>
      <c r="K73" s="649"/>
      <c r="L73" s="662"/>
      <c r="M73" s="692"/>
      <c r="N73" s="656"/>
      <c r="O73" s="700"/>
      <c r="P73" s="649"/>
      <c r="Q73" s="659"/>
      <c r="R73" s="664"/>
      <c r="S73" s="222"/>
      <c r="T73" s="802"/>
      <c r="U73" s="803"/>
    </row>
    <row r="74" spans="1:21" s="224" customFormat="1" ht="30" customHeight="1">
      <c r="A74" s="690">
        <v>37</v>
      </c>
      <c r="B74" s="314" t="s">
        <v>770</v>
      </c>
      <c r="C74" s="693" t="s">
        <v>579</v>
      </c>
      <c r="D74" s="648">
        <v>114.24</v>
      </c>
      <c r="E74" s="692">
        <v>1</v>
      </c>
      <c r="F74" s="657">
        <v>114.24</v>
      </c>
      <c r="G74" s="657"/>
      <c r="H74" s="317"/>
      <c r="I74" s="649"/>
      <c r="J74" s="651"/>
      <c r="K74" s="649"/>
      <c r="L74" s="662"/>
      <c r="M74" s="692">
        <v>1</v>
      </c>
      <c r="N74" s="657">
        <v>114.24</v>
      </c>
      <c r="O74" s="649" t="s">
        <v>378</v>
      </c>
      <c r="P74" s="649" t="s">
        <v>307</v>
      </c>
      <c r="Q74" s="659" t="s">
        <v>427</v>
      </c>
      <c r="R74" s="664"/>
      <c r="S74" s="222"/>
      <c r="T74" s="802"/>
      <c r="U74" s="803"/>
    </row>
    <row r="75" spans="1:21" s="224" customFormat="1" ht="13.5" customHeight="1">
      <c r="A75" s="690"/>
      <c r="B75" s="303" t="s">
        <v>69</v>
      </c>
      <c r="C75" s="693"/>
      <c r="D75" s="216"/>
      <c r="E75" s="692"/>
      <c r="F75" s="656"/>
      <c r="G75" s="656"/>
      <c r="H75" s="317"/>
      <c r="I75" s="649"/>
      <c r="J75" s="651"/>
      <c r="K75" s="649"/>
      <c r="L75" s="662"/>
      <c r="M75" s="692"/>
      <c r="N75" s="656"/>
      <c r="O75" s="700"/>
      <c r="P75" s="649"/>
      <c r="Q75" s="659"/>
      <c r="R75" s="664"/>
      <c r="S75" s="222"/>
      <c r="T75" s="802"/>
      <c r="U75" s="803"/>
    </row>
    <row r="76" spans="1:21" s="224" customFormat="1" ht="30" customHeight="1">
      <c r="A76" s="690">
        <v>38</v>
      </c>
      <c r="B76" s="314" t="s">
        <v>771</v>
      </c>
      <c r="C76" s="693" t="s">
        <v>579</v>
      </c>
      <c r="D76" s="648">
        <v>155.4</v>
      </c>
      <c r="E76" s="692">
        <v>1</v>
      </c>
      <c r="F76" s="657">
        <v>155.4</v>
      </c>
      <c r="G76" s="657"/>
      <c r="H76" s="317"/>
      <c r="I76" s="649"/>
      <c r="J76" s="651"/>
      <c r="K76" s="649"/>
      <c r="L76" s="662"/>
      <c r="M76" s="692">
        <v>1</v>
      </c>
      <c r="N76" s="657">
        <v>155.4</v>
      </c>
      <c r="O76" s="649" t="s">
        <v>378</v>
      </c>
      <c r="P76" s="649" t="s">
        <v>307</v>
      </c>
      <c r="Q76" s="659" t="s">
        <v>428</v>
      </c>
      <c r="R76" s="664"/>
      <c r="S76" s="222"/>
      <c r="T76" s="802"/>
      <c r="U76" s="803"/>
    </row>
    <row r="77" spans="1:21" s="224" customFormat="1" ht="13.5" customHeight="1">
      <c r="A77" s="1006">
        <v>39</v>
      </c>
      <c r="B77" s="316" t="s">
        <v>685</v>
      </c>
      <c r="C77" s="693"/>
      <c r="D77" s="703"/>
      <c r="E77" s="692"/>
      <c r="F77" s="663"/>
      <c r="G77" s="663"/>
      <c r="H77" s="317"/>
      <c r="I77" s="649"/>
      <c r="J77" s="651"/>
      <c r="K77" s="649"/>
      <c r="L77" s="662"/>
      <c r="M77" s="692"/>
      <c r="N77" s="657"/>
      <c r="O77" s="700"/>
      <c r="P77" s="649"/>
      <c r="Q77" s="659"/>
      <c r="R77" s="664"/>
      <c r="S77" s="222"/>
      <c r="T77" s="802"/>
      <c r="U77" s="803"/>
    </row>
    <row r="78" spans="1:21" s="224" customFormat="1" ht="30" customHeight="1">
      <c r="A78" s="1006"/>
      <c r="B78" s="327" t="s">
        <v>772</v>
      </c>
      <c r="C78" s="693" t="s">
        <v>579</v>
      </c>
      <c r="D78" s="648">
        <v>683.6</v>
      </c>
      <c r="E78" s="692">
        <v>1</v>
      </c>
      <c r="F78" s="704">
        <v>683.6</v>
      </c>
      <c r="G78" s="663"/>
      <c r="H78" s="317"/>
      <c r="I78" s="649"/>
      <c r="J78" s="651"/>
      <c r="K78" s="649"/>
      <c r="L78" s="662"/>
      <c r="M78" s="692">
        <v>1</v>
      </c>
      <c r="N78" s="657">
        <v>683.6</v>
      </c>
      <c r="O78" s="649" t="s">
        <v>378</v>
      </c>
      <c r="P78" s="649" t="s">
        <v>307</v>
      </c>
      <c r="Q78" s="659" t="s">
        <v>428</v>
      </c>
      <c r="R78" s="664"/>
      <c r="S78" s="222"/>
      <c r="T78" s="802"/>
      <c r="U78" s="803"/>
    </row>
    <row r="79" spans="1:21" s="214" customFormat="1" ht="15.75">
      <c r="A79" s="629"/>
      <c r="B79" s="239" t="s">
        <v>714</v>
      </c>
      <c r="C79" s="240" t="s">
        <v>579</v>
      </c>
      <c r="D79" s="258"/>
      <c r="E79" s="240"/>
      <c r="F79" s="243">
        <v>2856.495</v>
      </c>
      <c r="G79" s="243"/>
      <c r="H79" s="243">
        <v>0</v>
      </c>
      <c r="I79" s="243"/>
      <c r="J79" s="243">
        <v>0</v>
      </c>
      <c r="K79" s="243"/>
      <c r="L79" s="243">
        <v>0</v>
      </c>
      <c r="M79" s="243"/>
      <c r="N79" s="243">
        <v>2856.495</v>
      </c>
      <c r="O79" s="243"/>
      <c r="P79" s="243"/>
      <c r="Q79" s="244"/>
      <c r="R79" s="244"/>
      <c r="S79" s="244"/>
      <c r="T79" s="802"/>
      <c r="U79" s="803"/>
    </row>
    <row r="80" spans="1:19" s="224" customFormat="1" ht="28.5" customHeight="1">
      <c r="A80" s="966" t="s">
        <v>631</v>
      </c>
      <c r="B80" s="970"/>
      <c r="C80" s="273"/>
      <c r="D80" s="273"/>
      <c r="E80" s="273"/>
      <c r="F80" s="274"/>
      <c r="G80" s="213"/>
      <c r="H80" s="213"/>
      <c r="I80" s="213"/>
      <c r="J80" s="213"/>
      <c r="K80" s="213"/>
      <c r="L80" s="254"/>
      <c r="M80" s="213"/>
      <c r="N80" s="213"/>
      <c r="O80" s="210"/>
      <c r="P80" s="210"/>
      <c r="Q80" s="263" t="s">
        <v>426</v>
      </c>
      <c r="R80" s="210"/>
      <c r="S80" s="213"/>
    </row>
    <row r="81" spans="1:19" s="224" customFormat="1" ht="29.25" customHeight="1">
      <c r="A81" s="222">
        <v>40</v>
      </c>
      <c r="B81" s="705" t="s">
        <v>632</v>
      </c>
      <c r="C81" s="225" t="s">
        <v>579</v>
      </c>
      <c r="D81" s="217">
        <v>28.314</v>
      </c>
      <c r="E81" s="222">
        <v>5</v>
      </c>
      <c r="F81" s="253">
        <v>141.57</v>
      </c>
      <c r="G81" s="222">
        <v>5</v>
      </c>
      <c r="H81" s="253">
        <v>141.57</v>
      </c>
      <c r="I81" s="250"/>
      <c r="J81" s="250"/>
      <c r="K81" s="223"/>
      <c r="L81" s="253"/>
      <c r="M81" s="250"/>
      <c r="N81" s="250"/>
      <c r="O81" s="219" t="s">
        <v>378</v>
      </c>
      <c r="P81" s="219" t="s">
        <v>307</v>
      </c>
      <c r="Q81" s="659" t="s">
        <v>510</v>
      </c>
      <c r="R81" s="222"/>
      <c r="S81" s="252"/>
    </row>
    <row r="82" spans="1:19" s="224" customFormat="1" ht="28.5" customHeight="1">
      <c r="A82" s="222">
        <v>41</v>
      </c>
      <c r="B82" s="705" t="s">
        <v>633</v>
      </c>
      <c r="C82" s="225" t="s">
        <v>579</v>
      </c>
      <c r="D82" s="217">
        <v>37.986000000000004</v>
      </c>
      <c r="E82" s="222">
        <v>9</v>
      </c>
      <c r="F82" s="253">
        <v>341.874</v>
      </c>
      <c r="G82" s="222">
        <v>9</v>
      </c>
      <c r="H82" s="253">
        <v>341.874</v>
      </c>
      <c r="I82" s="250"/>
      <c r="J82" s="250"/>
      <c r="K82" s="223"/>
      <c r="L82" s="253"/>
      <c r="M82" s="250"/>
      <c r="N82" s="250"/>
      <c r="O82" s="219" t="s">
        <v>378</v>
      </c>
      <c r="P82" s="219" t="s">
        <v>307</v>
      </c>
      <c r="Q82" s="659" t="s">
        <v>510</v>
      </c>
      <c r="R82" s="222"/>
      <c r="S82" s="252"/>
    </row>
    <row r="83" spans="1:19" s="224" customFormat="1" ht="28.5" customHeight="1">
      <c r="A83" s="222">
        <v>42</v>
      </c>
      <c r="B83" s="705" t="s">
        <v>634</v>
      </c>
      <c r="C83" s="225" t="s">
        <v>579</v>
      </c>
      <c r="D83" s="217">
        <v>52.038</v>
      </c>
      <c r="E83" s="222">
        <v>4</v>
      </c>
      <c r="F83" s="253">
        <v>208.152</v>
      </c>
      <c r="G83" s="222">
        <v>4</v>
      </c>
      <c r="H83" s="253">
        <v>208.152</v>
      </c>
      <c r="I83" s="250"/>
      <c r="J83" s="250"/>
      <c r="K83" s="223"/>
      <c r="L83" s="253"/>
      <c r="M83" s="250"/>
      <c r="N83" s="250"/>
      <c r="O83" s="219" t="s">
        <v>378</v>
      </c>
      <c r="P83" s="219" t="s">
        <v>307</v>
      </c>
      <c r="Q83" s="659" t="s">
        <v>48</v>
      </c>
      <c r="R83" s="222"/>
      <c r="S83" s="252"/>
    </row>
    <row r="84" spans="1:19" s="224" customFormat="1" ht="28.5" customHeight="1">
      <c r="A84" s="222">
        <v>43</v>
      </c>
      <c r="B84" s="705" t="s">
        <v>635</v>
      </c>
      <c r="C84" s="225" t="s">
        <v>579</v>
      </c>
      <c r="D84" s="217">
        <v>67.74</v>
      </c>
      <c r="E84" s="222">
        <v>2</v>
      </c>
      <c r="F84" s="253">
        <v>135.48</v>
      </c>
      <c r="G84" s="222">
        <v>2</v>
      </c>
      <c r="H84" s="253">
        <v>135.48</v>
      </c>
      <c r="I84" s="250"/>
      <c r="J84" s="250"/>
      <c r="K84" s="223"/>
      <c r="L84" s="253"/>
      <c r="M84" s="250"/>
      <c r="N84" s="250"/>
      <c r="O84" s="219" t="s">
        <v>378</v>
      </c>
      <c r="P84" s="219" t="s">
        <v>307</v>
      </c>
      <c r="Q84" s="659" t="s">
        <v>48</v>
      </c>
      <c r="R84" s="222"/>
      <c r="S84" s="252"/>
    </row>
    <row r="85" spans="1:19" s="224" customFormat="1" ht="15">
      <c r="A85" s="238"/>
      <c r="B85" s="239" t="s">
        <v>714</v>
      </c>
      <c r="C85" s="240"/>
      <c r="D85" s="241"/>
      <c r="E85" s="243">
        <v>20</v>
      </c>
      <c r="F85" s="243">
        <v>827.076</v>
      </c>
      <c r="G85" s="243"/>
      <c r="H85" s="243">
        <v>827.076</v>
      </c>
      <c r="I85" s="243"/>
      <c r="J85" s="243"/>
      <c r="K85" s="243"/>
      <c r="L85" s="243"/>
      <c r="M85" s="243"/>
      <c r="N85" s="243"/>
      <c r="O85" s="244"/>
      <c r="P85" s="244"/>
      <c r="Q85" s="244"/>
      <c r="R85" s="244"/>
      <c r="S85" s="240"/>
    </row>
    <row r="86" spans="1:21" s="214" customFormat="1" ht="21.75" customHeight="1">
      <c r="A86" s="966" t="s">
        <v>525</v>
      </c>
      <c r="B86" s="970"/>
      <c r="C86" s="261"/>
      <c r="D86" s="261"/>
      <c r="E86" s="261"/>
      <c r="F86" s="262"/>
      <c r="G86" s="263"/>
      <c r="H86" s="263"/>
      <c r="I86" s="263"/>
      <c r="J86" s="263"/>
      <c r="K86" s="263"/>
      <c r="L86" s="263"/>
      <c r="M86" s="263"/>
      <c r="N86" s="264"/>
      <c r="O86" s="212"/>
      <c r="P86" s="212"/>
      <c r="Q86" s="263" t="s">
        <v>421</v>
      </c>
      <c r="R86" s="212"/>
      <c r="S86" s="263"/>
      <c r="T86" s="800"/>
      <c r="U86" s="801"/>
    </row>
    <row r="87" spans="1:21" s="214" customFormat="1" ht="15" customHeight="1">
      <c r="A87" s="275"/>
      <c r="B87" s="303" t="s">
        <v>252</v>
      </c>
      <c r="C87" s="225"/>
      <c r="D87" s="226"/>
      <c r="E87" s="217"/>
      <c r="F87" s="265"/>
      <c r="G87" s="266"/>
      <c r="H87" s="234"/>
      <c r="I87" s="222"/>
      <c r="J87" s="222"/>
      <c r="K87" s="217"/>
      <c r="L87" s="217"/>
      <c r="M87" s="217"/>
      <c r="N87" s="217"/>
      <c r="O87" s="252"/>
      <c r="P87" s="266"/>
      <c r="Q87" s="659" t="s">
        <v>425</v>
      </c>
      <c r="R87" s="222"/>
      <c r="S87" s="222"/>
      <c r="T87" s="802"/>
      <c r="U87" s="803"/>
    </row>
    <row r="88" spans="1:21" s="214" customFormat="1" ht="15" customHeight="1">
      <c r="A88" s="653">
        <v>44</v>
      </c>
      <c r="B88" s="293" t="s">
        <v>526</v>
      </c>
      <c r="C88" s="236" t="s">
        <v>128</v>
      </c>
      <c r="D88" s="230">
        <v>425</v>
      </c>
      <c r="E88" s="538">
        <v>0.41</v>
      </c>
      <c r="F88" s="233">
        <v>174.25</v>
      </c>
      <c r="G88" s="266"/>
      <c r="H88" s="231"/>
      <c r="I88" s="222">
        <v>0.41</v>
      </c>
      <c r="J88" s="233">
        <v>174.25</v>
      </c>
      <c r="K88" s="217"/>
      <c r="L88" s="217"/>
      <c r="M88" s="217"/>
      <c r="N88" s="217"/>
      <c r="O88" s="219" t="s">
        <v>378</v>
      </c>
      <c r="P88" s="219" t="s">
        <v>307</v>
      </c>
      <c r="Q88" s="659" t="s">
        <v>424</v>
      </c>
      <c r="R88" s="222"/>
      <c r="S88" s="222"/>
      <c r="T88" s="802"/>
      <c r="U88" s="803"/>
    </row>
    <row r="89" spans="1:21" s="214" customFormat="1" ht="15" customHeight="1">
      <c r="A89" s="653"/>
      <c r="B89" s="308" t="s">
        <v>51</v>
      </c>
      <c r="C89" s="226"/>
      <c r="D89" s="230"/>
      <c r="E89" s="674"/>
      <c r="F89" s="233"/>
      <c r="G89" s="266"/>
      <c r="H89" s="317"/>
      <c r="I89" s="222"/>
      <c r="J89" s="233"/>
      <c r="K89" s="217"/>
      <c r="L89" s="233"/>
      <c r="M89" s="217"/>
      <c r="N89" s="217"/>
      <c r="O89" s="252"/>
      <c r="P89" s="219"/>
      <c r="Q89" s="222"/>
      <c r="R89" s="222"/>
      <c r="S89" s="222"/>
      <c r="T89" s="802"/>
      <c r="U89" s="803"/>
    </row>
    <row r="90" spans="1:21" s="214" customFormat="1" ht="15" customHeight="1">
      <c r="A90" s="653">
        <v>45</v>
      </c>
      <c r="B90" s="267" t="s">
        <v>794</v>
      </c>
      <c r="C90" s="232" t="s">
        <v>128</v>
      </c>
      <c r="D90" s="230">
        <v>520</v>
      </c>
      <c r="E90" s="706">
        <v>0.32</v>
      </c>
      <c r="F90" s="233">
        <v>166.4</v>
      </c>
      <c r="G90" s="266"/>
      <c r="H90" s="268"/>
      <c r="I90" s="707">
        <v>0.32</v>
      </c>
      <c r="J90" s="708">
        <v>166.4</v>
      </c>
      <c r="K90" s="217"/>
      <c r="L90" s="233"/>
      <c r="M90" s="217"/>
      <c r="N90" s="217"/>
      <c r="O90" s="219" t="s">
        <v>378</v>
      </c>
      <c r="P90" s="219" t="s">
        <v>307</v>
      </c>
      <c r="Q90" s="659" t="s">
        <v>423</v>
      </c>
      <c r="R90" s="664"/>
      <c r="S90" s="222"/>
      <c r="T90" s="802"/>
      <c r="U90" s="803"/>
    </row>
    <row r="91" spans="1:21" s="214" customFormat="1" ht="15" customHeight="1">
      <c r="A91" s="653">
        <v>46</v>
      </c>
      <c r="B91" s="267" t="s">
        <v>793</v>
      </c>
      <c r="C91" s="232" t="s">
        <v>128</v>
      </c>
      <c r="D91" s="230">
        <v>520</v>
      </c>
      <c r="E91" s="706">
        <v>0.32</v>
      </c>
      <c r="F91" s="233">
        <v>166.4</v>
      </c>
      <c r="G91" s="266"/>
      <c r="H91" s="268"/>
      <c r="I91" s="707">
        <v>0.32</v>
      </c>
      <c r="J91" s="708">
        <v>166.4</v>
      </c>
      <c r="K91" s="217"/>
      <c r="L91" s="233"/>
      <c r="M91" s="217"/>
      <c r="N91" s="217"/>
      <c r="O91" s="219" t="s">
        <v>378</v>
      </c>
      <c r="P91" s="219" t="s">
        <v>307</v>
      </c>
      <c r="Q91" s="659" t="s">
        <v>423</v>
      </c>
      <c r="R91" s="664"/>
      <c r="S91" s="222"/>
      <c r="T91" s="802"/>
      <c r="U91" s="803"/>
    </row>
    <row r="92" spans="1:21" s="214" customFormat="1" ht="15" customHeight="1">
      <c r="A92" s="653">
        <v>47</v>
      </c>
      <c r="B92" s="267" t="s">
        <v>792</v>
      </c>
      <c r="C92" s="232" t="s">
        <v>128</v>
      </c>
      <c r="D92" s="230">
        <v>520</v>
      </c>
      <c r="E92" s="706">
        <v>0.32</v>
      </c>
      <c r="F92" s="233">
        <v>166.4</v>
      </c>
      <c r="G92" s="266"/>
      <c r="H92" s="268"/>
      <c r="I92" s="707">
        <v>0.32</v>
      </c>
      <c r="J92" s="708">
        <v>166.4</v>
      </c>
      <c r="K92" s="217"/>
      <c r="L92" s="233"/>
      <c r="M92" s="217"/>
      <c r="N92" s="217"/>
      <c r="O92" s="219" t="s">
        <v>378</v>
      </c>
      <c r="P92" s="219" t="s">
        <v>307</v>
      </c>
      <c r="Q92" s="659" t="s">
        <v>49</v>
      </c>
      <c r="R92" s="664"/>
      <c r="S92" s="222"/>
      <c r="T92" s="802"/>
      <c r="U92" s="803"/>
    </row>
    <row r="93" spans="1:21" s="214" customFormat="1" ht="15" customHeight="1">
      <c r="A93" s="653">
        <v>48</v>
      </c>
      <c r="B93" s="267" t="s">
        <v>708</v>
      </c>
      <c r="C93" s="232" t="s">
        <v>128</v>
      </c>
      <c r="D93" s="230">
        <v>520</v>
      </c>
      <c r="E93" s="706">
        <v>0.32</v>
      </c>
      <c r="F93" s="233">
        <v>166.4</v>
      </c>
      <c r="G93" s="266"/>
      <c r="H93" s="268"/>
      <c r="I93" s="707">
        <v>0.32</v>
      </c>
      <c r="J93" s="708">
        <v>166.4</v>
      </c>
      <c r="K93" s="217"/>
      <c r="L93" s="233"/>
      <c r="M93" s="217"/>
      <c r="N93" s="217"/>
      <c r="O93" s="219" t="s">
        <v>378</v>
      </c>
      <c r="P93" s="219" t="s">
        <v>307</v>
      </c>
      <c r="Q93" s="659" t="s">
        <v>49</v>
      </c>
      <c r="R93" s="664"/>
      <c r="S93" s="222"/>
      <c r="T93" s="802"/>
      <c r="U93" s="803"/>
    </row>
    <row r="94" spans="1:21" s="214" customFormat="1" ht="15" customHeight="1">
      <c r="A94" s="653">
        <v>49</v>
      </c>
      <c r="B94" s="269" t="s">
        <v>791</v>
      </c>
      <c r="C94" s="227" t="s">
        <v>128</v>
      </c>
      <c r="D94" s="230">
        <v>425</v>
      </c>
      <c r="E94" s="539">
        <v>0.407</v>
      </c>
      <c r="F94" s="233">
        <v>172.975</v>
      </c>
      <c r="G94" s="266"/>
      <c r="H94" s="709"/>
      <c r="I94" s="270"/>
      <c r="J94" s="271"/>
      <c r="K94" s="217">
        <v>0.407</v>
      </c>
      <c r="L94" s="233">
        <v>172.975</v>
      </c>
      <c r="M94" s="217"/>
      <c r="N94" s="217"/>
      <c r="O94" s="219" t="s">
        <v>378</v>
      </c>
      <c r="P94" s="219" t="s">
        <v>307</v>
      </c>
      <c r="Q94" s="659" t="s">
        <v>422</v>
      </c>
      <c r="R94" s="664"/>
      <c r="S94" s="222"/>
      <c r="T94" s="802"/>
      <c r="U94" s="803"/>
    </row>
    <row r="95" spans="1:21" s="214" customFormat="1" ht="15" customHeight="1">
      <c r="A95" s="653">
        <v>50</v>
      </c>
      <c r="B95" s="272" t="s">
        <v>790</v>
      </c>
      <c r="C95" s="227" t="s">
        <v>128</v>
      </c>
      <c r="D95" s="230">
        <v>520</v>
      </c>
      <c r="E95" s="537">
        <v>2.96</v>
      </c>
      <c r="F95" s="233">
        <v>1539.2</v>
      </c>
      <c r="G95" s="266"/>
      <c r="H95" s="709"/>
      <c r="I95" s="270"/>
      <c r="J95" s="271"/>
      <c r="K95" s="217">
        <v>2.96</v>
      </c>
      <c r="L95" s="233">
        <v>1539.2</v>
      </c>
      <c r="M95" s="217"/>
      <c r="N95" s="217"/>
      <c r="O95" s="219" t="s">
        <v>378</v>
      </c>
      <c r="P95" s="219" t="s">
        <v>307</v>
      </c>
      <c r="Q95" s="659" t="s">
        <v>422</v>
      </c>
      <c r="R95" s="664"/>
      <c r="S95" s="222"/>
      <c r="T95" s="802"/>
      <c r="U95" s="803"/>
    </row>
    <row r="96" spans="1:21" s="214" customFormat="1" ht="15" customHeight="1">
      <c r="A96" s="653"/>
      <c r="B96" s="371" t="s">
        <v>681</v>
      </c>
      <c r="C96" s="227"/>
      <c r="D96" s="230"/>
      <c r="E96" s="539"/>
      <c r="F96" s="233"/>
      <c r="G96" s="266"/>
      <c r="H96" s="709"/>
      <c r="I96" s="270"/>
      <c r="J96" s="271"/>
      <c r="K96" s="217"/>
      <c r="L96" s="233"/>
      <c r="M96" s="217"/>
      <c r="N96" s="217"/>
      <c r="O96" s="252"/>
      <c r="P96" s="219"/>
      <c r="Q96" s="659"/>
      <c r="R96" s="664"/>
      <c r="S96" s="222"/>
      <c r="T96" s="802"/>
      <c r="U96" s="803"/>
    </row>
    <row r="97" spans="1:21" s="214" customFormat="1" ht="15" customHeight="1">
      <c r="A97" s="653">
        <v>51</v>
      </c>
      <c r="B97" s="372" t="s">
        <v>789</v>
      </c>
      <c r="C97" s="227" t="s">
        <v>128</v>
      </c>
      <c r="D97" s="230">
        <v>370</v>
      </c>
      <c r="E97" s="539">
        <v>0.42</v>
      </c>
      <c r="F97" s="710">
        <v>155.4</v>
      </c>
      <c r="G97" s="266"/>
      <c r="H97" s="709"/>
      <c r="I97" s="270"/>
      <c r="J97" s="271"/>
      <c r="K97" s="217"/>
      <c r="L97" s="233"/>
      <c r="M97" s="217">
        <v>0.42</v>
      </c>
      <c r="N97" s="233">
        <v>155.4</v>
      </c>
      <c r="O97" s="219" t="s">
        <v>378</v>
      </c>
      <c r="P97" s="219" t="s">
        <v>307</v>
      </c>
      <c r="Q97" s="659" t="s">
        <v>419</v>
      </c>
      <c r="R97" s="664"/>
      <c r="S97" s="222"/>
      <c r="T97" s="802"/>
      <c r="U97" s="803"/>
    </row>
    <row r="98" spans="1:21" s="214" customFormat="1" ht="15" customHeight="1">
      <c r="A98" s="653"/>
      <c r="B98" s="711" t="s">
        <v>230</v>
      </c>
      <c r="C98" s="226"/>
      <c r="D98" s="230"/>
      <c r="E98" s="217"/>
      <c r="F98" s="712"/>
      <c r="G98" s="266"/>
      <c r="H98" s="709"/>
      <c r="I98" s="270"/>
      <c r="J98" s="271"/>
      <c r="K98" s="217"/>
      <c r="L98" s="233"/>
      <c r="M98" s="217"/>
      <c r="N98" s="217"/>
      <c r="O98" s="252"/>
      <c r="P98" s="219"/>
      <c r="Q98" s="659"/>
      <c r="R98" s="664"/>
      <c r="S98" s="222"/>
      <c r="T98" s="802"/>
      <c r="U98" s="803"/>
    </row>
    <row r="99" spans="1:21" s="214" customFormat="1" ht="15" customHeight="1">
      <c r="A99" s="653">
        <v>52</v>
      </c>
      <c r="B99" s="713" t="s">
        <v>170</v>
      </c>
      <c r="C99" s="236" t="s">
        <v>128</v>
      </c>
      <c r="D99" s="230">
        <v>425</v>
      </c>
      <c r="E99" s="714">
        <v>0.95</v>
      </c>
      <c r="F99" s="233">
        <v>403.75</v>
      </c>
      <c r="G99" s="266"/>
      <c r="H99" s="709"/>
      <c r="I99" s="270"/>
      <c r="J99" s="271"/>
      <c r="K99" s="217">
        <v>0.95</v>
      </c>
      <c r="L99" s="233">
        <v>403.75</v>
      </c>
      <c r="M99" s="217"/>
      <c r="N99" s="217"/>
      <c r="O99" s="219" t="s">
        <v>378</v>
      </c>
      <c r="P99" s="219" t="s">
        <v>307</v>
      </c>
      <c r="Q99" s="659" t="s">
        <v>419</v>
      </c>
      <c r="R99" s="664"/>
      <c r="S99" s="222"/>
      <c r="T99" s="802"/>
      <c r="U99" s="803"/>
    </row>
    <row r="100" spans="1:21" s="214" customFormat="1" ht="15" customHeight="1">
      <c r="A100" s="653"/>
      <c r="B100" s="318" t="s">
        <v>685</v>
      </c>
      <c r="C100" s="226"/>
      <c r="D100" s="230"/>
      <c r="E100" s="297"/>
      <c r="F100" s="233"/>
      <c r="G100" s="266"/>
      <c r="H100" s="302"/>
      <c r="I100" s="222"/>
      <c r="J100" s="222"/>
      <c r="K100" s="217"/>
      <c r="L100" s="233"/>
      <c r="M100" s="217"/>
      <c r="N100" s="217"/>
      <c r="O100" s="252"/>
      <c r="P100" s="219"/>
      <c r="Q100" s="222"/>
      <c r="R100" s="222"/>
      <c r="S100" s="222"/>
      <c r="T100" s="802"/>
      <c r="U100" s="803"/>
    </row>
    <row r="101" spans="1:21" s="214" customFormat="1" ht="15" customHeight="1">
      <c r="A101" s="653">
        <v>53</v>
      </c>
      <c r="B101" s="301" t="s">
        <v>783</v>
      </c>
      <c r="C101" s="226" t="s">
        <v>128</v>
      </c>
      <c r="D101" s="230">
        <v>425</v>
      </c>
      <c r="E101" s="670">
        <v>0.44</v>
      </c>
      <c r="F101" s="233">
        <v>187</v>
      </c>
      <c r="G101" s="266"/>
      <c r="H101" s="317"/>
      <c r="I101" s="222"/>
      <c r="J101" s="222"/>
      <c r="K101" s="217">
        <v>0.44</v>
      </c>
      <c r="L101" s="233">
        <v>187</v>
      </c>
      <c r="M101" s="217"/>
      <c r="N101" s="217"/>
      <c r="O101" s="219" t="s">
        <v>378</v>
      </c>
      <c r="P101" s="219" t="s">
        <v>307</v>
      </c>
      <c r="Q101" s="659" t="s">
        <v>418</v>
      </c>
      <c r="R101" s="664"/>
      <c r="S101" s="222"/>
      <c r="T101" s="802"/>
      <c r="U101" s="803"/>
    </row>
    <row r="102" spans="1:21" s="214" customFormat="1" ht="15.75" customHeight="1">
      <c r="A102" s="630"/>
      <c r="B102" s="239" t="s">
        <v>714</v>
      </c>
      <c r="C102" s="240"/>
      <c r="D102" s="241"/>
      <c r="E102" s="243">
        <v>6.867</v>
      </c>
      <c r="F102" s="243">
        <v>3298.18</v>
      </c>
      <c r="G102" s="243"/>
      <c r="H102" s="243">
        <v>0</v>
      </c>
      <c r="I102" s="243"/>
      <c r="J102" s="243">
        <v>839.85</v>
      </c>
      <c r="K102" s="243"/>
      <c r="L102" s="243">
        <v>2302.925</v>
      </c>
      <c r="M102" s="243"/>
      <c r="N102" s="243">
        <v>155.4</v>
      </c>
      <c r="O102" s="243"/>
      <c r="P102" s="243"/>
      <c r="Q102" s="244"/>
      <c r="R102" s="244"/>
      <c r="S102" s="244"/>
      <c r="T102" s="804"/>
      <c r="U102" s="803"/>
    </row>
    <row r="103" spans="1:21" s="214" customFormat="1" ht="19.5" customHeight="1">
      <c r="A103" s="966" t="s">
        <v>472</v>
      </c>
      <c r="B103" s="970"/>
      <c r="C103" s="273"/>
      <c r="D103" s="273"/>
      <c r="E103" s="273"/>
      <c r="F103" s="274"/>
      <c r="G103" s="210"/>
      <c r="H103" s="210"/>
      <c r="I103" s="211"/>
      <c r="J103" s="211"/>
      <c r="K103" s="210"/>
      <c r="L103" s="211"/>
      <c r="M103" s="213"/>
      <c r="N103" s="254"/>
      <c r="O103" s="210"/>
      <c r="P103" s="210"/>
      <c r="Q103" s="263" t="s">
        <v>420</v>
      </c>
      <c r="R103" s="210"/>
      <c r="S103" s="213"/>
      <c r="T103" s="805"/>
      <c r="U103" s="806"/>
    </row>
    <row r="104" spans="1:21" s="214" customFormat="1" ht="15" customHeight="1">
      <c r="A104" s="275"/>
      <c r="B104" s="315" t="s">
        <v>51</v>
      </c>
      <c r="C104" s="225"/>
      <c r="D104" s="226"/>
      <c r="E104" s="220"/>
      <c r="F104" s="715" t="s">
        <v>541</v>
      </c>
      <c r="G104" s="221"/>
      <c r="H104" s="276"/>
      <c r="I104" s="222"/>
      <c r="J104" s="222"/>
      <c r="K104" s="219"/>
      <c r="L104" s="220"/>
      <c r="M104" s="252"/>
      <c r="N104" s="252"/>
      <c r="O104" s="252"/>
      <c r="P104" s="266"/>
      <c r="Q104" s="659"/>
      <c r="R104" s="222"/>
      <c r="S104" s="222"/>
      <c r="T104" s="804"/>
      <c r="U104" s="803"/>
    </row>
    <row r="105" spans="1:21" s="214" customFormat="1" ht="15" customHeight="1">
      <c r="A105" s="683">
        <v>54</v>
      </c>
      <c r="B105" s="373" t="s">
        <v>473</v>
      </c>
      <c r="C105" s="225" t="s">
        <v>128</v>
      </c>
      <c r="D105" s="230">
        <v>342</v>
      </c>
      <c r="E105" s="539">
        <v>0.5</v>
      </c>
      <c r="F105" s="228">
        <v>171</v>
      </c>
      <c r="G105" s="276"/>
      <c r="H105" s="276"/>
      <c r="I105" s="539">
        <v>0.5</v>
      </c>
      <c r="J105" s="228">
        <v>171</v>
      </c>
      <c r="K105" s="219"/>
      <c r="L105" s="220"/>
      <c r="M105" s="252"/>
      <c r="N105" s="252"/>
      <c r="O105" s="219" t="s">
        <v>378</v>
      </c>
      <c r="P105" s="219" t="s">
        <v>307</v>
      </c>
      <c r="Q105" s="659" t="s">
        <v>417</v>
      </c>
      <c r="R105" s="222"/>
      <c r="S105" s="222"/>
      <c r="T105" s="804"/>
      <c r="U105" s="803"/>
    </row>
    <row r="106" spans="1:21" s="214" customFormat="1" ht="15" customHeight="1">
      <c r="A106" s="683">
        <v>55</v>
      </c>
      <c r="B106" s="373" t="s">
        <v>474</v>
      </c>
      <c r="C106" s="225" t="s">
        <v>128</v>
      </c>
      <c r="D106" s="230">
        <v>312</v>
      </c>
      <c r="E106" s="539">
        <v>0.072</v>
      </c>
      <c r="F106" s="228">
        <v>22.464</v>
      </c>
      <c r="G106" s="276"/>
      <c r="H106" s="276"/>
      <c r="I106" s="539">
        <v>0.072</v>
      </c>
      <c r="J106" s="228">
        <v>22.464</v>
      </c>
      <c r="K106" s="219"/>
      <c r="L106" s="220"/>
      <c r="M106" s="252"/>
      <c r="N106" s="252"/>
      <c r="O106" s="219" t="s">
        <v>378</v>
      </c>
      <c r="P106" s="219" t="s">
        <v>307</v>
      </c>
      <c r="Q106" s="659" t="s">
        <v>417</v>
      </c>
      <c r="R106" s="222"/>
      <c r="S106" s="222"/>
      <c r="T106" s="804"/>
      <c r="U106" s="803"/>
    </row>
    <row r="107" spans="1:21" s="214" customFormat="1" ht="15" customHeight="1">
      <c r="A107" s="683">
        <v>56</v>
      </c>
      <c r="B107" s="373" t="s">
        <v>475</v>
      </c>
      <c r="C107" s="225" t="s">
        <v>128</v>
      </c>
      <c r="D107" s="230">
        <v>312</v>
      </c>
      <c r="E107" s="539">
        <v>0.308</v>
      </c>
      <c r="F107" s="228">
        <v>96.096</v>
      </c>
      <c r="G107" s="276"/>
      <c r="H107" s="276"/>
      <c r="I107" s="539">
        <v>0.308</v>
      </c>
      <c r="J107" s="228">
        <v>96.096</v>
      </c>
      <c r="K107" s="219"/>
      <c r="L107" s="220"/>
      <c r="M107" s="252"/>
      <c r="N107" s="252"/>
      <c r="O107" s="219" t="s">
        <v>378</v>
      </c>
      <c r="P107" s="219" t="s">
        <v>307</v>
      </c>
      <c r="Q107" s="659" t="s">
        <v>417</v>
      </c>
      <c r="R107" s="222"/>
      <c r="S107" s="222"/>
      <c r="T107" s="804"/>
      <c r="U107" s="803"/>
    </row>
    <row r="108" spans="1:21" s="214" customFormat="1" ht="15.75" customHeight="1">
      <c r="A108" s="238"/>
      <c r="B108" s="239" t="s">
        <v>714</v>
      </c>
      <c r="C108" s="240"/>
      <c r="D108" s="241"/>
      <c r="E108" s="243">
        <v>0.88</v>
      </c>
      <c r="F108" s="243">
        <v>289.56</v>
      </c>
      <c r="G108" s="243"/>
      <c r="H108" s="243">
        <v>0</v>
      </c>
      <c r="I108" s="243"/>
      <c r="J108" s="243">
        <v>289.56</v>
      </c>
      <c r="K108" s="243"/>
      <c r="L108" s="243">
        <v>0</v>
      </c>
      <c r="M108" s="243"/>
      <c r="N108" s="243">
        <v>0</v>
      </c>
      <c r="O108" s="243"/>
      <c r="P108" s="243"/>
      <c r="Q108" s="244"/>
      <c r="R108" s="244"/>
      <c r="S108" s="244"/>
      <c r="T108" s="804"/>
      <c r="U108" s="803"/>
    </row>
    <row r="109" spans="1:19" s="214" customFormat="1" ht="33" customHeight="1">
      <c r="A109" s="966" t="s">
        <v>749</v>
      </c>
      <c r="B109" s="970"/>
      <c r="C109" s="273"/>
      <c r="D109" s="273"/>
      <c r="E109" s="273"/>
      <c r="F109" s="274"/>
      <c r="G109" s="213"/>
      <c r="H109" s="213"/>
      <c r="I109" s="213"/>
      <c r="J109" s="213"/>
      <c r="K109" s="213"/>
      <c r="L109" s="213"/>
      <c r="M109" s="213"/>
      <c r="N109" s="254"/>
      <c r="O109" s="210"/>
      <c r="P109" s="210"/>
      <c r="Q109" s="263" t="s">
        <v>477</v>
      </c>
      <c r="R109" s="210"/>
      <c r="S109" s="213"/>
    </row>
    <row r="110" spans="1:19" s="224" customFormat="1" ht="60" customHeight="1">
      <c r="A110" s="716">
        <v>57</v>
      </c>
      <c r="B110" s="278" t="s">
        <v>773</v>
      </c>
      <c r="C110" s="717" t="s">
        <v>579</v>
      </c>
      <c r="D110" s="718">
        <v>4016.74</v>
      </c>
      <c r="E110" s="719">
        <v>1</v>
      </c>
      <c r="F110" s="720">
        <v>4016.74</v>
      </c>
      <c r="G110" s="684"/>
      <c r="H110" s="684"/>
      <c r="I110" s="721"/>
      <c r="J110" s="684"/>
      <c r="K110" s="653"/>
      <c r="L110" s="722"/>
      <c r="M110" s="719">
        <v>1</v>
      </c>
      <c r="N110" s="720">
        <v>4016.74</v>
      </c>
      <c r="O110" s="649" t="s">
        <v>378</v>
      </c>
      <c r="P110" s="649" t="s">
        <v>307</v>
      </c>
      <c r="Q110" s="659" t="s">
        <v>511</v>
      </c>
      <c r="R110" s="723"/>
      <c r="S110" s="723"/>
    </row>
    <row r="111" spans="1:19" s="224" customFormat="1" ht="38.25" customHeight="1">
      <c r="A111" s="716">
        <v>58</v>
      </c>
      <c r="B111" s="329" t="s">
        <v>774</v>
      </c>
      <c r="C111" s="717" t="s">
        <v>579</v>
      </c>
      <c r="D111" s="718">
        <v>741.77</v>
      </c>
      <c r="E111" s="719">
        <v>1</v>
      </c>
      <c r="F111" s="720">
        <v>741.77</v>
      </c>
      <c r="G111" s="684"/>
      <c r="H111" s="684"/>
      <c r="I111" s="721"/>
      <c r="J111" s="684"/>
      <c r="K111" s="653">
        <v>1</v>
      </c>
      <c r="L111" s="720">
        <v>741.77</v>
      </c>
      <c r="M111" s="653"/>
      <c r="N111" s="722"/>
      <c r="O111" s="649" t="s">
        <v>378</v>
      </c>
      <c r="P111" s="649" t="s">
        <v>307</v>
      </c>
      <c r="Q111" s="659" t="s">
        <v>416</v>
      </c>
      <c r="R111" s="723"/>
      <c r="S111" s="723"/>
    </row>
    <row r="112" spans="1:19" s="224" customFormat="1" ht="34.5" customHeight="1">
      <c r="A112" s="716">
        <v>59</v>
      </c>
      <c r="B112" s="329" t="s">
        <v>775</v>
      </c>
      <c r="C112" s="717" t="s">
        <v>579</v>
      </c>
      <c r="D112" s="718">
        <v>738.28</v>
      </c>
      <c r="E112" s="719">
        <v>1</v>
      </c>
      <c r="F112" s="720">
        <v>738.28</v>
      </c>
      <c r="G112" s="684"/>
      <c r="H112" s="684"/>
      <c r="I112" s="721"/>
      <c r="J112" s="684"/>
      <c r="K112" s="653">
        <v>1</v>
      </c>
      <c r="L112" s="720">
        <v>738.28</v>
      </c>
      <c r="M112" s="653"/>
      <c r="N112" s="722"/>
      <c r="O112" s="649" t="s">
        <v>378</v>
      </c>
      <c r="P112" s="649" t="s">
        <v>307</v>
      </c>
      <c r="Q112" s="659" t="s">
        <v>416</v>
      </c>
      <c r="R112" s="723"/>
      <c r="S112" s="723"/>
    </row>
    <row r="113" spans="1:19" s="224" customFormat="1" ht="42.75" customHeight="1">
      <c r="A113" s="716">
        <v>60</v>
      </c>
      <c r="B113" s="330" t="s">
        <v>776</v>
      </c>
      <c r="C113" s="717" t="s">
        <v>579</v>
      </c>
      <c r="D113" s="718">
        <v>64</v>
      </c>
      <c r="E113" s="719">
        <v>5</v>
      </c>
      <c r="F113" s="720">
        <v>320</v>
      </c>
      <c r="G113" s="684"/>
      <c r="H113" s="684"/>
      <c r="I113" s="721"/>
      <c r="J113" s="684"/>
      <c r="K113" s="653">
        <v>5</v>
      </c>
      <c r="L113" s="724">
        <v>320</v>
      </c>
      <c r="M113" s="653"/>
      <c r="N113" s="722"/>
      <c r="O113" s="649" t="s">
        <v>378</v>
      </c>
      <c r="P113" s="649" t="s">
        <v>307</v>
      </c>
      <c r="Q113" s="659" t="s">
        <v>414</v>
      </c>
      <c r="R113" s="723"/>
      <c r="S113" s="723"/>
    </row>
    <row r="114" spans="1:19" s="224" customFormat="1" ht="51.75" customHeight="1">
      <c r="A114" s="716">
        <v>61</v>
      </c>
      <c r="B114" s="330" t="s">
        <v>777</v>
      </c>
      <c r="C114" s="717" t="s">
        <v>579</v>
      </c>
      <c r="D114" s="718">
        <v>64</v>
      </c>
      <c r="E114" s="719">
        <v>5</v>
      </c>
      <c r="F114" s="720">
        <v>320</v>
      </c>
      <c r="G114" s="684"/>
      <c r="H114" s="684"/>
      <c r="I114" s="721"/>
      <c r="J114" s="684"/>
      <c r="K114" s="653">
        <v>5</v>
      </c>
      <c r="L114" s="724">
        <v>320</v>
      </c>
      <c r="M114" s="721"/>
      <c r="N114" s="684"/>
      <c r="O114" s="832" t="s">
        <v>615</v>
      </c>
      <c r="P114" s="649" t="s">
        <v>307</v>
      </c>
      <c r="Q114" s="659" t="s">
        <v>414</v>
      </c>
      <c r="R114" s="723"/>
      <c r="S114" s="723"/>
    </row>
    <row r="115" spans="1:19" s="224" customFormat="1" ht="42.75" customHeight="1">
      <c r="A115" s="716">
        <v>62</v>
      </c>
      <c r="B115" s="330" t="s">
        <v>778</v>
      </c>
      <c r="C115" s="717" t="s">
        <v>579</v>
      </c>
      <c r="D115" s="718">
        <v>64</v>
      </c>
      <c r="E115" s="719">
        <v>6</v>
      </c>
      <c r="F115" s="720">
        <v>384</v>
      </c>
      <c r="G115" s="684"/>
      <c r="H115" s="684"/>
      <c r="I115" s="721"/>
      <c r="J115" s="684"/>
      <c r="K115" s="719">
        <v>6</v>
      </c>
      <c r="L115" s="725">
        <v>384</v>
      </c>
      <c r="M115" s="721"/>
      <c r="N115" s="684"/>
      <c r="O115" s="649" t="s">
        <v>378</v>
      </c>
      <c r="P115" s="649" t="s">
        <v>307</v>
      </c>
      <c r="Q115" s="659" t="s">
        <v>413</v>
      </c>
      <c r="R115" s="723"/>
      <c r="S115" s="723"/>
    </row>
    <row r="116" spans="1:19" s="224" customFormat="1" ht="46.5" customHeight="1">
      <c r="A116" s="716">
        <v>63</v>
      </c>
      <c r="B116" s="330" t="s">
        <v>779</v>
      </c>
      <c r="C116" s="717" t="s">
        <v>579</v>
      </c>
      <c r="D116" s="718">
        <v>64</v>
      </c>
      <c r="E116" s="719">
        <v>2</v>
      </c>
      <c r="F116" s="720">
        <v>128</v>
      </c>
      <c r="G116" s="684"/>
      <c r="H116" s="684"/>
      <c r="I116" s="721"/>
      <c r="J116" s="684"/>
      <c r="K116" s="719"/>
      <c r="L116" s="725"/>
      <c r="M116" s="653">
        <v>2</v>
      </c>
      <c r="N116" s="720">
        <v>128</v>
      </c>
      <c r="O116" s="649" t="s">
        <v>378</v>
      </c>
      <c r="P116" s="649" t="s">
        <v>307</v>
      </c>
      <c r="Q116" s="659" t="s">
        <v>412</v>
      </c>
      <c r="R116" s="723"/>
      <c r="S116" s="723"/>
    </row>
    <row r="117" spans="1:19" s="279" customFormat="1" ht="15">
      <c r="A117" s="244"/>
      <c r="B117" s="239" t="s">
        <v>714</v>
      </c>
      <c r="C117" s="244"/>
      <c r="D117" s="240"/>
      <c r="E117" s="240"/>
      <c r="F117" s="243">
        <v>6648.79</v>
      </c>
      <c r="G117" s="243"/>
      <c r="H117" s="243">
        <v>0</v>
      </c>
      <c r="I117" s="243"/>
      <c r="J117" s="243">
        <v>0</v>
      </c>
      <c r="K117" s="243"/>
      <c r="L117" s="243">
        <v>2504.05</v>
      </c>
      <c r="M117" s="243"/>
      <c r="N117" s="243">
        <v>4144.74</v>
      </c>
      <c r="O117" s="243"/>
      <c r="P117" s="244"/>
      <c r="Q117" s="240"/>
      <c r="R117" s="726"/>
      <c r="S117" s="726"/>
    </row>
    <row r="118" spans="1:19" s="224" customFormat="1" ht="48" customHeight="1">
      <c r="A118" s="966" t="s">
        <v>636</v>
      </c>
      <c r="B118" s="1005"/>
      <c r="C118" s="280"/>
      <c r="D118" s="280"/>
      <c r="E118" s="280"/>
      <c r="F118" s="280"/>
      <c r="G118" s="213"/>
      <c r="H118" s="213"/>
      <c r="I118" s="213"/>
      <c r="J118" s="213"/>
      <c r="K118" s="213"/>
      <c r="L118" s="213"/>
      <c r="M118" s="213"/>
      <c r="N118" s="254"/>
      <c r="O118" s="210"/>
      <c r="P118" s="210"/>
      <c r="Q118" s="263"/>
      <c r="R118" s="210"/>
      <c r="S118" s="213"/>
    </row>
    <row r="119" spans="1:19" s="224" customFormat="1" ht="15">
      <c r="A119" s="222"/>
      <c r="B119" s="727" t="s">
        <v>551</v>
      </c>
      <c r="C119" s="222"/>
      <c r="D119" s="252"/>
      <c r="E119" s="252"/>
      <c r="F119" s="250"/>
      <c r="G119" s="250"/>
      <c r="H119" s="250"/>
      <c r="I119" s="250"/>
      <c r="J119" s="250"/>
      <c r="K119" s="250"/>
      <c r="L119" s="250"/>
      <c r="M119" s="250"/>
      <c r="N119" s="250"/>
      <c r="O119" s="222"/>
      <c r="P119" s="222"/>
      <c r="Q119" s="251" t="s">
        <v>415</v>
      </c>
      <c r="R119" s="222"/>
      <c r="S119" s="252"/>
    </row>
    <row r="120" spans="1:19" s="224" customFormat="1" ht="15">
      <c r="A120" s="222">
        <v>64</v>
      </c>
      <c r="B120" s="260" t="s">
        <v>552</v>
      </c>
      <c r="C120" s="728" t="s">
        <v>579</v>
      </c>
      <c r="D120" s="222">
        <v>64</v>
      </c>
      <c r="E120" s="222">
        <v>3</v>
      </c>
      <c r="F120" s="253">
        <v>192</v>
      </c>
      <c r="G120" s="250"/>
      <c r="H120" s="250"/>
      <c r="I120" s="729">
        <v>3</v>
      </c>
      <c r="J120" s="253">
        <v>192</v>
      </c>
      <c r="K120" s="222"/>
      <c r="L120" s="223"/>
      <c r="M120" s="250"/>
      <c r="N120" s="250"/>
      <c r="O120" s="219" t="s">
        <v>378</v>
      </c>
      <c r="P120" s="219" t="s">
        <v>307</v>
      </c>
      <c r="Q120" s="659" t="s">
        <v>412</v>
      </c>
      <c r="R120" s="222"/>
      <c r="S120" s="252"/>
    </row>
    <row r="121" spans="1:19" s="224" customFormat="1" ht="15">
      <c r="A121" s="222">
        <v>65</v>
      </c>
      <c r="B121" s="260" t="s">
        <v>707</v>
      </c>
      <c r="C121" s="728" t="s">
        <v>579</v>
      </c>
      <c r="D121" s="222">
        <v>64</v>
      </c>
      <c r="E121" s="222">
        <v>3</v>
      </c>
      <c r="F121" s="253">
        <v>192</v>
      </c>
      <c r="G121" s="250"/>
      <c r="H121" s="250"/>
      <c r="I121" s="729">
        <v>3</v>
      </c>
      <c r="J121" s="253">
        <v>192</v>
      </c>
      <c r="K121" s="222"/>
      <c r="L121" s="223"/>
      <c r="M121" s="250"/>
      <c r="N121" s="250"/>
      <c r="O121" s="219" t="s">
        <v>378</v>
      </c>
      <c r="P121" s="219" t="s">
        <v>307</v>
      </c>
      <c r="Q121" s="659" t="s">
        <v>412</v>
      </c>
      <c r="R121" s="222"/>
      <c r="S121" s="252"/>
    </row>
    <row r="122" spans="1:19" s="224" customFormat="1" ht="15">
      <c r="A122" s="222">
        <v>66</v>
      </c>
      <c r="B122" s="730" t="s">
        <v>113</v>
      </c>
      <c r="C122" s="731" t="s">
        <v>579</v>
      </c>
      <c r="D122" s="732">
        <v>64</v>
      </c>
      <c r="E122" s="732">
        <v>3</v>
      </c>
      <c r="F122" s="259">
        <v>192</v>
      </c>
      <c r="G122" s="250"/>
      <c r="H122" s="250"/>
      <c r="I122" s="732">
        <v>3</v>
      </c>
      <c r="J122" s="259">
        <v>192</v>
      </c>
      <c r="K122" s="222"/>
      <c r="L122" s="223"/>
      <c r="M122" s="250"/>
      <c r="N122" s="250"/>
      <c r="O122" s="219"/>
      <c r="P122" s="219"/>
      <c r="Q122" s="659"/>
      <c r="R122" s="222"/>
      <c r="S122" s="252"/>
    </row>
    <row r="123" spans="1:19" s="224" customFormat="1" ht="15">
      <c r="A123" s="222"/>
      <c r="B123" s="727" t="s">
        <v>681</v>
      </c>
      <c r="C123" s="222"/>
      <c r="D123" s="222"/>
      <c r="E123" s="222"/>
      <c r="F123" s="253"/>
      <c r="G123" s="250"/>
      <c r="H123" s="250"/>
      <c r="I123" s="729"/>
      <c r="J123" s="253"/>
      <c r="K123" s="222"/>
      <c r="L123" s="223"/>
      <c r="M123" s="250"/>
      <c r="N123" s="250"/>
      <c r="O123" s="222"/>
      <c r="P123" s="219"/>
      <c r="Q123" s="222"/>
      <c r="R123" s="222"/>
      <c r="S123" s="252"/>
    </row>
    <row r="124" spans="1:19" s="224" customFormat="1" ht="15">
      <c r="A124" s="536">
        <v>67</v>
      </c>
      <c r="B124" s="260" t="s">
        <v>553</v>
      </c>
      <c r="C124" s="733" t="s">
        <v>579</v>
      </c>
      <c r="D124" s="222">
        <v>64</v>
      </c>
      <c r="E124" s="222">
        <v>2</v>
      </c>
      <c r="F124" s="253">
        <v>128</v>
      </c>
      <c r="G124" s="250"/>
      <c r="H124" s="250"/>
      <c r="I124" s="729">
        <v>2</v>
      </c>
      <c r="J124" s="253">
        <v>128</v>
      </c>
      <c r="K124" s="222"/>
      <c r="L124" s="223"/>
      <c r="M124" s="250"/>
      <c r="N124" s="250"/>
      <c r="O124" s="219" t="s">
        <v>378</v>
      </c>
      <c r="P124" s="219" t="s">
        <v>307</v>
      </c>
      <c r="Q124" s="659" t="s">
        <v>412</v>
      </c>
      <c r="R124" s="222"/>
      <c r="S124" s="252"/>
    </row>
    <row r="125" spans="1:19" s="224" customFormat="1" ht="15">
      <c r="A125" s="732"/>
      <c r="B125" s="734" t="s">
        <v>231</v>
      </c>
      <c r="C125" s="733"/>
      <c r="D125" s="222"/>
      <c r="E125" s="222"/>
      <c r="F125" s="253"/>
      <c r="G125" s="250"/>
      <c r="H125" s="250"/>
      <c r="I125" s="729"/>
      <c r="J125" s="253"/>
      <c r="K125" s="222"/>
      <c r="L125" s="223"/>
      <c r="M125" s="250"/>
      <c r="N125" s="250"/>
      <c r="O125" s="222"/>
      <c r="P125" s="219"/>
      <c r="Q125" s="222"/>
      <c r="R125" s="222"/>
      <c r="S125" s="252"/>
    </row>
    <row r="126" spans="1:19" s="224" customFormat="1" ht="15">
      <c r="A126" s="536">
        <v>68</v>
      </c>
      <c r="B126" s="260" t="s">
        <v>554</v>
      </c>
      <c r="C126" s="733" t="s">
        <v>579</v>
      </c>
      <c r="D126" s="222">
        <v>64</v>
      </c>
      <c r="E126" s="222">
        <v>1</v>
      </c>
      <c r="F126" s="253">
        <v>64</v>
      </c>
      <c r="G126" s="250"/>
      <c r="H126" s="250"/>
      <c r="I126" s="729">
        <v>1</v>
      </c>
      <c r="J126" s="253">
        <v>64</v>
      </c>
      <c r="K126" s="222"/>
      <c r="L126" s="223"/>
      <c r="M126" s="250"/>
      <c r="N126" s="250"/>
      <c r="O126" s="219" t="s">
        <v>378</v>
      </c>
      <c r="P126" s="219" t="s">
        <v>307</v>
      </c>
      <c r="Q126" s="659" t="s">
        <v>412</v>
      </c>
      <c r="R126" s="222"/>
      <c r="S126" s="252"/>
    </row>
    <row r="127" spans="1:19" s="224" customFormat="1" ht="15">
      <c r="A127" s="732"/>
      <c r="B127" s="734" t="s">
        <v>252</v>
      </c>
      <c r="C127" s="733"/>
      <c r="D127" s="222"/>
      <c r="E127" s="222"/>
      <c r="F127" s="253"/>
      <c r="G127" s="250"/>
      <c r="H127" s="250"/>
      <c r="I127" s="250"/>
      <c r="J127" s="253"/>
      <c r="K127" s="222"/>
      <c r="L127" s="253"/>
      <c r="M127" s="250"/>
      <c r="N127" s="250"/>
      <c r="O127" s="222"/>
      <c r="P127" s="219"/>
      <c r="Q127" s="222"/>
      <c r="R127" s="222"/>
      <c r="S127" s="252"/>
    </row>
    <row r="128" spans="1:19" s="224" customFormat="1" ht="15">
      <c r="A128" s="536">
        <v>69</v>
      </c>
      <c r="B128" s="260" t="s">
        <v>555</v>
      </c>
      <c r="C128" s="733" t="s">
        <v>579</v>
      </c>
      <c r="D128" s="222">
        <v>64</v>
      </c>
      <c r="E128" s="222">
        <v>1</v>
      </c>
      <c r="F128" s="253">
        <v>64</v>
      </c>
      <c r="G128" s="250"/>
      <c r="H128" s="250"/>
      <c r="I128" s="250"/>
      <c r="J128" s="253"/>
      <c r="K128" s="222">
        <v>1</v>
      </c>
      <c r="L128" s="253">
        <v>64</v>
      </c>
      <c r="M128" s="250"/>
      <c r="N128" s="250"/>
      <c r="O128" s="219" t="s">
        <v>378</v>
      </c>
      <c r="P128" s="219" t="s">
        <v>307</v>
      </c>
      <c r="Q128" s="659" t="s">
        <v>412</v>
      </c>
      <c r="R128" s="222"/>
      <c r="S128" s="252"/>
    </row>
    <row r="129" spans="1:19" s="224" customFormat="1" ht="15">
      <c r="A129" s="244"/>
      <c r="B129" s="239" t="s">
        <v>714</v>
      </c>
      <c r="C129" s="244"/>
      <c r="D129" s="240"/>
      <c r="E129" s="281">
        <v>13</v>
      </c>
      <c r="F129" s="243">
        <v>832</v>
      </c>
      <c r="G129" s="282"/>
      <c r="H129" s="243">
        <v>0</v>
      </c>
      <c r="I129" s="282"/>
      <c r="J129" s="243">
        <v>768</v>
      </c>
      <c r="K129" s="282"/>
      <c r="L129" s="243">
        <v>64</v>
      </c>
      <c r="M129" s="243"/>
      <c r="N129" s="243">
        <v>0</v>
      </c>
      <c r="O129" s="244"/>
      <c r="P129" s="244"/>
      <c r="Q129" s="244"/>
      <c r="R129" s="244"/>
      <c r="S129" s="252"/>
    </row>
    <row r="130" spans="1:19" s="214" customFormat="1" ht="32.25" customHeight="1">
      <c r="A130" s="971" t="s">
        <v>556</v>
      </c>
      <c r="B130" s="972"/>
      <c r="C130" s="283"/>
      <c r="D130" s="283"/>
      <c r="E130" s="283"/>
      <c r="F130" s="284"/>
      <c r="G130" s="248"/>
      <c r="H130" s="248"/>
      <c r="I130" s="213"/>
      <c r="J130" s="248"/>
      <c r="K130" s="213"/>
      <c r="L130" s="248"/>
      <c r="M130" s="213"/>
      <c r="N130" s="248"/>
      <c r="O130" s="210"/>
      <c r="P130" s="210"/>
      <c r="Q130" s="210"/>
      <c r="R130" s="210"/>
      <c r="S130" s="213"/>
    </row>
    <row r="131" spans="1:19" s="224" customFormat="1" ht="30" customHeight="1">
      <c r="A131" s="1002">
        <v>70</v>
      </c>
      <c r="B131" s="285" t="s">
        <v>644</v>
      </c>
      <c r="C131" s="653"/>
      <c r="D131" s="648"/>
      <c r="E131" s="653"/>
      <c r="F131" s="724">
        <v>572.7</v>
      </c>
      <c r="G131" s="684"/>
      <c r="H131" s="684"/>
      <c r="I131" s="653"/>
      <c r="J131" s="722"/>
      <c r="K131" s="653"/>
      <c r="L131" s="724"/>
      <c r="M131" s="721"/>
      <c r="N131" s="684"/>
      <c r="O131" s="320" t="s">
        <v>379</v>
      </c>
      <c r="P131" s="649" t="s">
        <v>307</v>
      </c>
      <c r="Q131" s="251" t="s">
        <v>410</v>
      </c>
      <c r="R131" s="222"/>
      <c r="S131" s="252"/>
    </row>
    <row r="132" spans="1:19" s="224" customFormat="1" ht="18.75" customHeight="1">
      <c r="A132" s="1003"/>
      <c r="B132" s="285" t="s">
        <v>557</v>
      </c>
      <c r="C132" s="653" t="s">
        <v>128</v>
      </c>
      <c r="D132" s="648">
        <v>4.898726738491676</v>
      </c>
      <c r="E132" s="222">
        <v>102.1</v>
      </c>
      <c r="F132" s="223">
        <v>500.16</v>
      </c>
      <c r="G132" s="684"/>
      <c r="H132" s="684"/>
      <c r="I132" s="653"/>
      <c r="J132" s="722"/>
      <c r="K132" s="653">
        <v>102.1</v>
      </c>
      <c r="L132" s="735">
        <v>500.16</v>
      </c>
      <c r="M132" s="721"/>
      <c r="N132" s="684"/>
      <c r="O132" s="649"/>
      <c r="P132" s="649"/>
      <c r="Q132" s="251"/>
      <c r="R132" s="222"/>
      <c r="S132" s="252"/>
    </row>
    <row r="133" spans="1:19" s="224" customFormat="1" ht="18.75" customHeight="1">
      <c r="A133" s="1004"/>
      <c r="B133" s="285" t="s">
        <v>558</v>
      </c>
      <c r="C133" s="833" t="s">
        <v>559</v>
      </c>
      <c r="D133" s="648">
        <v>1.4508</v>
      </c>
      <c r="E133" s="222">
        <v>50</v>
      </c>
      <c r="F133" s="223">
        <v>72.54</v>
      </c>
      <c r="G133" s="684"/>
      <c r="H133" s="684"/>
      <c r="I133" s="653"/>
      <c r="J133" s="722"/>
      <c r="K133" s="653"/>
      <c r="L133" s="724"/>
      <c r="M133" s="653">
        <v>50</v>
      </c>
      <c r="N133" s="722">
        <v>72.54</v>
      </c>
      <c r="O133" s="649"/>
      <c r="P133" s="649"/>
      <c r="Q133" s="251"/>
      <c r="R133" s="222"/>
      <c r="S133" s="252"/>
    </row>
    <row r="134" spans="1:19" s="224" customFormat="1" ht="29.25" customHeight="1">
      <c r="A134" s="1002">
        <v>71</v>
      </c>
      <c r="B134" s="286" t="s">
        <v>715</v>
      </c>
      <c r="C134" s="653"/>
      <c r="D134" s="648"/>
      <c r="E134" s="653"/>
      <c r="F134" s="660">
        <v>328.37</v>
      </c>
      <c r="G134" s="684"/>
      <c r="H134" s="684"/>
      <c r="I134" s="653"/>
      <c r="J134" s="722"/>
      <c r="K134" s="721"/>
      <c r="L134" s="684"/>
      <c r="M134" s="721"/>
      <c r="N134" s="684"/>
      <c r="O134" s="320" t="s">
        <v>379</v>
      </c>
      <c r="P134" s="649" t="s">
        <v>307</v>
      </c>
      <c r="Q134" s="659" t="s">
        <v>411</v>
      </c>
      <c r="R134" s="222"/>
      <c r="S134" s="252"/>
    </row>
    <row r="135" spans="1:19" s="224" customFormat="1" ht="18.75" customHeight="1">
      <c r="A135" s="1003"/>
      <c r="B135" s="285" t="s">
        <v>557</v>
      </c>
      <c r="C135" s="653" t="s">
        <v>579</v>
      </c>
      <c r="D135" s="648">
        <v>6</v>
      </c>
      <c r="E135" s="222">
        <v>14</v>
      </c>
      <c r="F135" s="223">
        <v>84</v>
      </c>
      <c r="G135" s="684"/>
      <c r="H135" s="684"/>
      <c r="I135" s="653"/>
      <c r="J135" s="722"/>
      <c r="K135" s="653">
        <v>14</v>
      </c>
      <c r="L135" s="722">
        <v>84</v>
      </c>
      <c r="M135" s="721"/>
      <c r="N135" s="684"/>
      <c r="O135" s="659"/>
      <c r="P135" s="649"/>
      <c r="Q135" s="222"/>
      <c r="R135" s="222"/>
      <c r="S135" s="252"/>
    </row>
    <row r="136" spans="1:19" s="224" customFormat="1" ht="18.75" customHeight="1">
      <c r="A136" s="1004"/>
      <c r="B136" s="285" t="s">
        <v>558</v>
      </c>
      <c r="C136" s="833" t="s">
        <v>559</v>
      </c>
      <c r="D136" s="648">
        <v>1.5564968152866243</v>
      </c>
      <c r="E136" s="222">
        <v>157</v>
      </c>
      <c r="F136" s="223">
        <v>244.37</v>
      </c>
      <c r="G136" s="722"/>
      <c r="H136" s="722"/>
      <c r="I136" s="653"/>
      <c r="J136" s="722"/>
      <c r="K136" s="736"/>
      <c r="L136" s="737"/>
      <c r="M136" s="653">
        <v>157</v>
      </c>
      <c r="N136" s="722">
        <v>244.37</v>
      </c>
      <c r="O136" s="659"/>
      <c r="P136" s="649"/>
      <c r="Q136" s="659" t="s">
        <v>408</v>
      </c>
      <c r="R136" s="222"/>
      <c r="S136" s="252"/>
    </row>
    <row r="137" spans="1:19" s="224" customFormat="1" ht="18.75" customHeight="1">
      <c r="A137" s="738">
        <v>72</v>
      </c>
      <c r="B137" s="285" t="s">
        <v>816</v>
      </c>
      <c r="C137" s="653" t="s">
        <v>128</v>
      </c>
      <c r="D137" s="648">
        <v>6.000496031746031</v>
      </c>
      <c r="E137" s="653">
        <v>6.048</v>
      </c>
      <c r="F137" s="660">
        <v>36.291</v>
      </c>
      <c r="G137" s="684"/>
      <c r="H137" s="684"/>
      <c r="I137" s="653"/>
      <c r="J137" s="722"/>
      <c r="K137" s="653">
        <v>6.048</v>
      </c>
      <c r="L137" s="724">
        <v>36.291</v>
      </c>
      <c r="M137" s="721"/>
      <c r="N137" s="684"/>
      <c r="O137" s="320" t="s">
        <v>379</v>
      </c>
      <c r="P137" s="649" t="s">
        <v>307</v>
      </c>
      <c r="Q137" s="659" t="s">
        <v>408</v>
      </c>
      <c r="R137" s="222"/>
      <c r="S137" s="252"/>
    </row>
    <row r="138" spans="1:19" s="224" customFormat="1" ht="45" customHeight="1">
      <c r="A138" s="739">
        <v>73</v>
      </c>
      <c r="B138" s="740" t="s">
        <v>780</v>
      </c>
      <c r="C138" s="653" t="s">
        <v>579</v>
      </c>
      <c r="D138" s="648">
        <v>65</v>
      </c>
      <c r="E138" s="653">
        <v>1</v>
      </c>
      <c r="F138" s="720">
        <v>65</v>
      </c>
      <c r="G138" s="650"/>
      <c r="H138" s="648"/>
      <c r="I138" s="653"/>
      <c r="J138" s="653"/>
      <c r="K138" s="741">
        <v>1</v>
      </c>
      <c r="L138" s="660">
        <v>65</v>
      </c>
      <c r="M138" s="653"/>
      <c r="N138" s="648"/>
      <c r="O138" s="320" t="s">
        <v>379</v>
      </c>
      <c r="P138" s="649" t="s">
        <v>307</v>
      </c>
      <c r="Q138" s="659" t="s">
        <v>409</v>
      </c>
      <c r="R138" s="723"/>
      <c r="S138" s="723"/>
    </row>
    <row r="139" spans="1:19" s="224" customFormat="1" ht="45">
      <c r="A139" s="739">
        <v>74</v>
      </c>
      <c r="B139" s="742" t="s">
        <v>781</v>
      </c>
      <c r="C139" s="653" t="s">
        <v>579</v>
      </c>
      <c r="D139" s="648">
        <v>69</v>
      </c>
      <c r="E139" s="653">
        <v>1</v>
      </c>
      <c r="F139" s="720">
        <v>69</v>
      </c>
      <c r="G139" s="650"/>
      <c r="H139" s="648"/>
      <c r="I139" s="653"/>
      <c r="J139" s="653"/>
      <c r="K139" s="741">
        <v>1</v>
      </c>
      <c r="L139" s="660">
        <v>69</v>
      </c>
      <c r="M139" s="653"/>
      <c r="N139" s="648"/>
      <c r="O139" s="320" t="s">
        <v>379</v>
      </c>
      <c r="P139" s="649" t="s">
        <v>307</v>
      </c>
      <c r="Q139" s="659" t="s">
        <v>512</v>
      </c>
      <c r="R139" s="723"/>
      <c r="S139" s="723"/>
    </row>
    <row r="140" spans="1:19" s="224" customFormat="1" ht="44.25" customHeight="1">
      <c r="A140" s="739">
        <v>75</v>
      </c>
      <c r="B140" s="740" t="s">
        <v>782</v>
      </c>
      <c r="C140" s="653" t="s">
        <v>579</v>
      </c>
      <c r="D140" s="648">
        <v>65</v>
      </c>
      <c r="E140" s="653">
        <v>1</v>
      </c>
      <c r="F140" s="720">
        <v>65</v>
      </c>
      <c r="G140" s="650"/>
      <c r="H140" s="648"/>
      <c r="I140" s="653"/>
      <c r="J140" s="653"/>
      <c r="K140" s="741">
        <v>1</v>
      </c>
      <c r="L140" s="660">
        <v>65</v>
      </c>
      <c r="M140" s="653"/>
      <c r="N140" s="648"/>
      <c r="O140" s="320" t="s">
        <v>379</v>
      </c>
      <c r="P140" s="649" t="s">
        <v>307</v>
      </c>
      <c r="Q140" s="659" t="s">
        <v>409</v>
      </c>
      <c r="R140" s="723"/>
      <c r="S140" s="723"/>
    </row>
    <row r="141" spans="1:19" s="224" customFormat="1" ht="45">
      <c r="A141" s="739">
        <v>76</v>
      </c>
      <c r="B141" s="742" t="s">
        <v>133</v>
      </c>
      <c r="C141" s="653" t="s">
        <v>579</v>
      </c>
      <c r="D141" s="648">
        <v>69</v>
      </c>
      <c r="E141" s="653">
        <v>1</v>
      </c>
      <c r="F141" s="720">
        <v>69</v>
      </c>
      <c r="G141" s="650"/>
      <c r="H141" s="648"/>
      <c r="I141" s="653"/>
      <c r="J141" s="653"/>
      <c r="K141" s="741">
        <v>1</v>
      </c>
      <c r="L141" s="660">
        <v>69</v>
      </c>
      <c r="M141" s="653"/>
      <c r="N141" s="648"/>
      <c r="O141" s="320" t="s">
        <v>379</v>
      </c>
      <c r="P141" s="649" t="s">
        <v>307</v>
      </c>
      <c r="Q141" s="659" t="s">
        <v>405</v>
      </c>
      <c r="R141" s="723"/>
      <c r="S141" s="723"/>
    </row>
    <row r="142" spans="1:19" s="214" customFormat="1" ht="17.25" customHeight="1">
      <c r="A142" s="244"/>
      <c r="B142" s="239" t="s">
        <v>714</v>
      </c>
      <c r="C142" s="244"/>
      <c r="D142" s="243"/>
      <c r="E142" s="240"/>
      <c r="F142" s="243">
        <v>1205.361</v>
      </c>
      <c r="G142" s="243"/>
      <c r="H142" s="243">
        <v>0</v>
      </c>
      <c r="I142" s="243"/>
      <c r="J142" s="243">
        <v>0</v>
      </c>
      <c r="K142" s="243"/>
      <c r="L142" s="243">
        <v>888.451</v>
      </c>
      <c r="M142" s="243"/>
      <c r="N142" s="243">
        <v>316.91</v>
      </c>
      <c r="O142" s="244"/>
      <c r="P142" s="244"/>
      <c r="Q142" s="244"/>
      <c r="R142" s="244"/>
      <c r="S142" s="240"/>
    </row>
    <row r="143" spans="1:19" s="214" customFormat="1" ht="17.25" customHeight="1">
      <c r="A143" s="967" t="s">
        <v>820</v>
      </c>
      <c r="B143" s="968"/>
      <c r="C143" s="968"/>
      <c r="D143" s="968"/>
      <c r="E143" s="969"/>
      <c r="F143" s="743">
        <v>35279.99500000001</v>
      </c>
      <c r="G143" s="743"/>
      <c r="H143" s="743">
        <v>827.076</v>
      </c>
      <c r="I143" s="743"/>
      <c r="J143" s="743">
        <v>6589.928</v>
      </c>
      <c r="K143" s="743"/>
      <c r="L143" s="743">
        <v>20389.446</v>
      </c>
      <c r="M143" s="743"/>
      <c r="N143" s="743">
        <v>7473.544999999999</v>
      </c>
      <c r="O143" s="744"/>
      <c r="P143" s="744"/>
      <c r="Q143" s="744"/>
      <c r="R143" s="744"/>
      <c r="S143" s="745"/>
    </row>
    <row r="144" spans="1:19" ht="15.75">
      <c r="A144" s="978" t="s">
        <v>565</v>
      </c>
      <c r="B144" s="979"/>
      <c r="C144" s="979"/>
      <c r="D144" s="979"/>
      <c r="E144" s="979"/>
      <c r="F144" s="979"/>
      <c r="G144" s="979"/>
      <c r="H144" s="979"/>
      <c r="I144" s="979"/>
      <c r="J144" s="979"/>
      <c r="K144" s="979"/>
      <c r="L144" s="979"/>
      <c r="M144" s="979"/>
      <c r="N144" s="979"/>
      <c r="O144" s="979"/>
      <c r="P144" s="979"/>
      <c r="Q144" s="979"/>
      <c r="R144" s="979"/>
      <c r="S144" s="980"/>
    </row>
    <row r="145" spans="1:19" s="354" customFormat="1" ht="30">
      <c r="A145" s="622" t="s">
        <v>459</v>
      </c>
      <c r="B145" s="622"/>
      <c r="C145" s="622"/>
      <c r="D145" s="622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251" t="s">
        <v>407</v>
      </c>
      <c r="R145" s="367"/>
      <c r="S145" s="367"/>
    </row>
    <row r="146" spans="1:19" s="354" customFormat="1" ht="45">
      <c r="A146" s="320">
        <v>77</v>
      </c>
      <c r="B146" s="746" t="s">
        <v>460</v>
      </c>
      <c r="C146" s="222" t="s">
        <v>579</v>
      </c>
      <c r="D146" s="747">
        <v>0.5450023331777881</v>
      </c>
      <c r="E146" s="748">
        <v>2143</v>
      </c>
      <c r="F146" s="749">
        <v>1167.94</v>
      </c>
      <c r="G146" s="367"/>
      <c r="H146" s="367"/>
      <c r="I146" s="524">
        <v>1071</v>
      </c>
      <c r="J146" s="525">
        <v>583.697498833411</v>
      </c>
      <c r="K146" s="524">
        <v>1072</v>
      </c>
      <c r="L146" s="525">
        <v>584.2425011665889</v>
      </c>
      <c r="M146" s="320"/>
      <c r="N146" s="320"/>
      <c r="O146" s="320" t="s">
        <v>379</v>
      </c>
      <c r="P146" s="320"/>
      <c r="Q146" s="659" t="s">
        <v>406</v>
      </c>
      <c r="R146" s="367"/>
      <c r="S146" s="367"/>
    </row>
    <row r="147" spans="1:19" s="354" customFormat="1" ht="45">
      <c r="A147" s="320">
        <v>78</v>
      </c>
      <c r="B147" s="746" t="s">
        <v>461</v>
      </c>
      <c r="C147" s="222" t="s">
        <v>579</v>
      </c>
      <c r="D147" s="747">
        <v>1.2349882903981266</v>
      </c>
      <c r="E147" s="748">
        <v>427</v>
      </c>
      <c r="F147" s="749">
        <v>527.34</v>
      </c>
      <c r="G147" s="367"/>
      <c r="H147" s="367"/>
      <c r="I147" s="526">
        <v>213</v>
      </c>
      <c r="J147" s="525">
        <v>263.052505854801</v>
      </c>
      <c r="K147" s="526">
        <v>214</v>
      </c>
      <c r="L147" s="525">
        <v>264.2874941451991</v>
      </c>
      <c r="M147" s="320"/>
      <c r="N147" s="320"/>
      <c r="O147" s="320" t="s">
        <v>379</v>
      </c>
      <c r="P147" s="320"/>
      <c r="Q147" s="795" t="s">
        <v>403</v>
      </c>
      <c r="R147" s="367"/>
      <c r="S147" s="367"/>
    </row>
    <row r="148" spans="1:19" s="354" customFormat="1" ht="15.75">
      <c r="A148" s="996" t="s">
        <v>714</v>
      </c>
      <c r="B148" s="997"/>
      <c r="C148" s="368"/>
      <c r="D148" s="368"/>
      <c r="E148" s="368"/>
      <c r="F148" s="377">
        <v>1695.28</v>
      </c>
      <c r="G148" s="368"/>
      <c r="H148" s="377">
        <v>0</v>
      </c>
      <c r="I148" s="368"/>
      <c r="J148" s="377">
        <v>846.750004688212</v>
      </c>
      <c r="K148" s="368"/>
      <c r="L148" s="377">
        <v>848.5299953117881</v>
      </c>
      <c r="M148" s="368"/>
      <c r="N148" s="377">
        <v>0</v>
      </c>
      <c r="O148" s="368"/>
      <c r="P148" s="368"/>
      <c r="Q148" s="368"/>
      <c r="R148" s="368"/>
      <c r="S148" s="368"/>
    </row>
    <row r="149" spans="1:19" s="354" customFormat="1" ht="30">
      <c r="A149" s="622" t="s">
        <v>462</v>
      </c>
      <c r="B149" s="622"/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251" t="s">
        <v>404</v>
      </c>
      <c r="R149" s="367"/>
      <c r="S149" s="367"/>
    </row>
    <row r="150" spans="1:19" s="354" customFormat="1" ht="30">
      <c r="A150" s="320">
        <v>79</v>
      </c>
      <c r="B150" s="752" t="s">
        <v>463</v>
      </c>
      <c r="C150" s="222" t="s">
        <v>579</v>
      </c>
      <c r="D150" s="530">
        <v>0.14032799999999998</v>
      </c>
      <c r="E150" s="375">
        <v>16814</v>
      </c>
      <c r="F150" s="376">
        <v>2359.4749919999995</v>
      </c>
      <c r="G150" s="526">
        <v>4203</v>
      </c>
      <c r="H150" s="527">
        <v>589.7985839999999</v>
      </c>
      <c r="I150" s="526">
        <v>4204</v>
      </c>
      <c r="J150" s="527">
        <v>589.938912</v>
      </c>
      <c r="K150" s="526">
        <v>4203</v>
      </c>
      <c r="L150" s="527">
        <v>589.7985839999999</v>
      </c>
      <c r="M150" s="526">
        <v>4204</v>
      </c>
      <c r="N150" s="527">
        <v>589.938912</v>
      </c>
      <c r="O150" s="320" t="s">
        <v>379</v>
      </c>
      <c r="P150" s="320"/>
      <c r="Q150" s="795" t="s">
        <v>180</v>
      </c>
      <c r="R150" s="367"/>
      <c r="S150" s="367"/>
    </row>
    <row r="151" spans="1:19" s="354" customFormat="1" ht="30">
      <c r="A151" s="320">
        <v>80</v>
      </c>
      <c r="B151" s="752" t="s">
        <v>464</v>
      </c>
      <c r="C151" s="222" t="s">
        <v>579</v>
      </c>
      <c r="D151" s="530">
        <v>0.45571199999999995</v>
      </c>
      <c r="E151" s="375">
        <v>2000</v>
      </c>
      <c r="F151" s="376">
        <v>911.4239999999999</v>
      </c>
      <c r="G151" s="526">
        <v>500</v>
      </c>
      <c r="H151" s="527">
        <v>227.85599999999997</v>
      </c>
      <c r="I151" s="526">
        <v>500</v>
      </c>
      <c r="J151" s="527">
        <v>227.85599999999997</v>
      </c>
      <c r="K151" s="526">
        <v>500</v>
      </c>
      <c r="L151" s="527">
        <v>227.85599999999997</v>
      </c>
      <c r="M151" s="526">
        <v>500</v>
      </c>
      <c r="N151" s="527">
        <v>227.85599999999997</v>
      </c>
      <c r="O151" s="320" t="s">
        <v>379</v>
      </c>
      <c r="P151" s="320"/>
      <c r="Q151" s="795" t="s">
        <v>180</v>
      </c>
      <c r="R151" s="367"/>
      <c r="S151" s="367"/>
    </row>
    <row r="152" spans="1:19" s="354" customFormat="1" ht="30">
      <c r="A152" s="320">
        <v>81</v>
      </c>
      <c r="B152" s="752" t="s">
        <v>465</v>
      </c>
      <c r="C152" s="222" t="s">
        <v>579</v>
      </c>
      <c r="D152" s="530">
        <v>1.5043919999999997</v>
      </c>
      <c r="E152" s="375">
        <v>40</v>
      </c>
      <c r="F152" s="376">
        <v>60.175679999999986</v>
      </c>
      <c r="G152" s="526">
        <v>10</v>
      </c>
      <c r="H152" s="527">
        <v>15.043919999999996</v>
      </c>
      <c r="I152" s="526">
        <v>10</v>
      </c>
      <c r="J152" s="527">
        <v>15.043919999999996</v>
      </c>
      <c r="K152" s="526">
        <v>10</v>
      </c>
      <c r="L152" s="527">
        <v>15.043919999999996</v>
      </c>
      <c r="M152" s="526">
        <v>10</v>
      </c>
      <c r="N152" s="527">
        <v>15.043919999999996</v>
      </c>
      <c r="O152" s="320" t="s">
        <v>379</v>
      </c>
      <c r="P152" s="320"/>
      <c r="Q152" s="797" t="s">
        <v>401</v>
      </c>
      <c r="R152" s="367"/>
      <c r="S152" s="367"/>
    </row>
    <row r="153" spans="1:19" s="354" customFormat="1" ht="15.75">
      <c r="A153" s="996" t="s">
        <v>714</v>
      </c>
      <c r="B153" s="997"/>
      <c r="C153" s="368"/>
      <c r="D153" s="368"/>
      <c r="E153" s="368"/>
      <c r="F153" s="755">
        <v>3331.0746719999993</v>
      </c>
      <c r="G153" s="368"/>
      <c r="H153" s="755">
        <v>832.6985039999998</v>
      </c>
      <c r="I153" s="368"/>
      <c r="J153" s="755">
        <v>832.8388319999999</v>
      </c>
      <c r="K153" s="368"/>
      <c r="L153" s="755">
        <v>832.6985039999998</v>
      </c>
      <c r="M153" s="368"/>
      <c r="N153" s="755">
        <v>832.8388319999999</v>
      </c>
      <c r="O153" s="368"/>
      <c r="P153" s="368"/>
      <c r="Q153" s="368"/>
      <c r="R153" s="368"/>
      <c r="S153" s="368"/>
    </row>
    <row r="154" spans="1:19" s="354" customFormat="1" ht="30">
      <c r="A154" s="622" t="s">
        <v>176</v>
      </c>
      <c r="B154" s="623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251" t="s">
        <v>402</v>
      </c>
      <c r="R154" s="367"/>
      <c r="S154" s="367"/>
    </row>
    <row r="155" spans="1:19" s="354" customFormat="1" ht="30">
      <c r="A155" s="320">
        <v>82</v>
      </c>
      <c r="B155" s="323" t="s">
        <v>177</v>
      </c>
      <c r="C155" s="320"/>
      <c r="D155" s="756">
        <v>0.60808912</v>
      </c>
      <c r="E155" s="748">
        <v>300</v>
      </c>
      <c r="F155" s="753">
        <v>182.426736</v>
      </c>
      <c r="G155" s="757">
        <v>75</v>
      </c>
      <c r="H155" s="754">
        <v>45.606684</v>
      </c>
      <c r="I155" s="757">
        <v>75</v>
      </c>
      <c r="J155" s="754">
        <v>45.606684</v>
      </c>
      <c r="K155" s="757">
        <v>75</v>
      </c>
      <c r="L155" s="754">
        <v>45.606684</v>
      </c>
      <c r="M155" s="757">
        <v>75</v>
      </c>
      <c r="N155" s="754">
        <v>45.606684</v>
      </c>
      <c r="O155" s="219" t="s">
        <v>378</v>
      </c>
      <c r="P155" s="320"/>
      <c r="Q155" s="795" t="s">
        <v>399</v>
      </c>
      <c r="R155" s="367"/>
      <c r="S155" s="367"/>
    </row>
    <row r="156" spans="1:19" s="354" customFormat="1" ht="30">
      <c r="A156" s="320">
        <v>83</v>
      </c>
      <c r="B156" s="323" t="s">
        <v>178</v>
      </c>
      <c r="C156" s="320"/>
      <c r="D156" s="756">
        <v>1.1835006</v>
      </c>
      <c r="E156" s="748">
        <v>150</v>
      </c>
      <c r="F156" s="753">
        <v>177.52508999999998</v>
      </c>
      <c r="G156" s="757">
        <v>37</v>
      </c>
      <c r="H156" s="754">
        <v>43.78952219999999</v>
      </c>
      <c r="I156" s="757">
        <v>38</v>
      </c>
      <c r="J156" s="754">
        <v>44.973022799999995</v>
      </c>
      <c r="K156" s="757">
        <v>37</v>
      </c>
      <c r="L156" s="754">
        <v>43.78952219999999</v>
      </c>
      <c r="M156" s="757">
        <v>38</v>
      </c>
      <c r="N156" s="754">
        <v>44.973022799999995</v>
      </c>
      <c r="O156" s="219" t="s">
        <v>378</v>
      </c>
      <c r="P156" s="320"/>
      <c r="Q156" s="795" t="s">
        <v>398</v>
      </c>
      <c r="R156" s="367"/>
      <c r="S156" s="367"/>
    </row>
    <row r="157" spans="1:19" s="354" customFormat="1" ht="15.75" customHeight="1">
      <c r="A157" s="996" t="s">
        <v>714</v>
      </c>
      <c r="B157" s="997"/>
      <c r="C157" s="368"/>
      <c r="D157" s="368"/>
      <c r="E157" s="368"/>
      <c r="F157" s="755">
        <v>359.951826</v>
      </c>
      <c r="G157" s="368"/>
      <c r="H157" s="755">
        <v>89.3962062</v>
      </c>
      <c r="I157" s="368"/>
      <c r="J157" s="755">
        <v>90.5797068</v>
      </c>
      <c r="K157" s="368"/>
      <c r="L157" s="755">
        <v>89.3962062</v>
      </c>
      <c r="M157" s="368"/>
      <c r="N157" s="755">
        <v>90.5797068</v>
      </c>
      <c r="O157" s="368"/>
      <c r="P157" s="368"/>
      <c r="Q157" s="368"/>
      <c r="R157" s="368"/>
      <c r="S157" s="368"/>
    </row>
    <row r="158" spans="1:19" s="354" customFormat="1" ht="30.75" customHeight="1">
      <c r="A158" s="1000" t="s">
        <v>808</v>
      </c>
      <c r="B158" s="1001"/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251" t="s">
        <v>400</v>
      </c>
      <c r="R158" s="367"/>
      <c r="S158" s="367"/>
    </row>
    <row r="159" spans="1:19" s="354" customFormat="1" ht="30">
      <c r="A159" s="320">
        <v>84</v>
      </c>
      <c r="B159" s="758" t="s">
        <v>809</v>
      </c>
      <c r="C159" s="320"/>
      <c r="D159" s="530">
        <v>5.833333333333333</v>
      </c>
      <c r="E159" s="375">
        <v>60</v>
      </c>
      <c r="F159" s="376">
        <v>350</v>
      </c>
      <c r="G159" s="367"/>
      <c r="H159" s="367"/>
      <c r="I159" s="528">
        <v>30</v>
      </c>
      <c r="J159" s="529">
        <v>175</v>
      </c>
      <c r="K159" s="528">
        <v>30</v>
      </c>
      <c r="L159" s="529">
        <v>175</v>
      </c>
      <c r="M159" s="320"/>
      <c r="N159" s="320"/>
      <c r="O159" s="320" t="s">
        <v>379</v>
      </c>
      <c r="P159" s="320"/>
      <c r="Q159" s="797" t="s">
        <v>513</v>
      </c>
      <c r="R159" s="367"/>
      <c r="S159" s="367"/>
    </row>
    <row r="160" spans="1:19" s="354" customFormat="1" ht="15.75" customHeight="1">
      <c r="A160" s="996" t="s">
        <v>714</v>
      </c>
      <c r="B160" s="997"/>
      <c r="C160" s="368"/>
      <c r="D160" s="368"/>
      <c r="E160" s="368"/>
      <c r="F160" s="755">
        <v>350</v>
      </c>
      <c r="G160" s="368"/>
      <c r="H160" s="755">
        <v>0</v>
      </c>
      <c r="I160" s="368"/>
      <c r="J160" s="755">
        <v>175</v>
      </c>
      <c r="K160" s="368"/>
      <c r="L160" s="755">
        <v>175</v>
      </c>
      <c r="M160" s="368"/>
      <c r="N160" s="755">
        <v>0</v>
      </c>
      <c r="O160" s="368"/>
      <c r="P160" s="368"/>
      <c r="Q160" s="368"/>
      <c r="R160" s="368"/>
      <c r="S160" s="368"/>
    </row>
    <row r="161" spans="1:19" s="354" customFormat="1" ht="15.75" customHeight="1">
      <c r="A161" s="998" t="s">
        <v>810</v>
      </c>
      <c r="B161" s="999"/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251" t="s">
        <v>397</v>
      </c>
      <c r="R161" s="367"/>
      <c r="S161" s="367"/>
    </row>
    <row r="162" spans="1:19" s="354" customFormat="1" ht="15.75">
      <c r="A162" s="320">
        <v>85</v>
      </c>
      <c r="B162" s="320" t="s">
        <v>811</v>
      </c>
      <c r="C162" s="320"/>
      <c r="D162" s="759">
        <v>5.862</v>
      </c>
      <c r="E162" s="748">
        <v>5</v>
      </c>
      <c r="F162" s="753">
        <v>29.31</v>
      </c>
      <c r="G162" s="320"/>
      <c r="H162" s="320"/>
      <c r="I162" s="751">
        <v>5</v>
      </c>
      <c r="J162" s="754">
        <v>29.31</v>
      </c>
      <c r="K162" s="320"/>
      <c r="L162" s="320"/>
      <c r="M162" s="320"/>
      <c r="N162" s="320"/>
      <c r="O162" s="320" t="s">
        <v>379</v>
      </c>
      <c r="P162" s="320"/>
      <c r="Q162" s="795" t="s">
        <v>514</v>
      </c>
      <c r="R162" s="367"/>
      <c r="S162" s="367"/>
    </row>
    <row r="163" spans="1:19" s="354" customFormat="1" ht="15.75">
      <c r="A163" s="320">
        <v>86</v>
      </c>
      <c r="B163" s="320" t="s">
        <v>812</v>
      </c>
      <c r="C163" s="320"/>
      <c r="D163" s="759">
        <v>2.4059999999999997</v>
      </c>
      <c r="E163" s="748">
        <v>5</v>
      </c>
      <c r="F163" s="753">
        <v>12.03</v>
      </c>
      <c r="G163" s="320"/>
      <c r="H163" s="320"/>
      <c r="I163" s="751">
        <v>5</v>
      </c>
      <c r="J163" s="754">
        <v>12.03</v>
      </c>
      <c r="K163" s="320"/>
      <c r="L163" s="320"/>
      <c r="M163" s="320"/>
      <c r="N163" s="320"/>
      <c r="O163" s="320" t="s">
        <v>379</v>
      </c>
      <c r="P163" s="320"/>
      <c r="Q163" s="795" t="s">
        <v>514</v>
      </c>
      <c r="R163" s="367"/>
      <c r="S163" s="367"/>
    </row>
    <row r="164" spans="1:19" s="354" customFormat="1" ht="15.75">
      <c r="A164" s="320">
        <v>87</v>
      </c>
      <c r="B164" s="320" t="s">
        <v>108</v>
      </c>
      <c r="C164" s="320"/>
      <c r="D164" s="759">
        <v>4</v>
      </c>
      <c r="E164" s="748">
        <v>5</v>
      </c>
      <c r="F164" s="753">
        <v>20</v>
      </c>
      <c r="G164" s="320"/>
      <c r="H164" s="320"/>
      <c r="I164" s="751">
        <v>5</v>
      </c>
      <c r="J164" s="754">
        <v>20</v>
      </c>
      <c r="K164" s="320"/>
      <c r="L164" s="320"/>
      <c r="M164" s="320"/>
      <c r="N164" s="320"/>
      <c r="O164" s="320" t="s">
        <v>379</v>
      </c>
      <c r="P164" s="320"/>
      <c r="Q164" s="795" t="s">
        <v>514</v>
      </c>
      <c r="R164" s="367"/>
      <c r="S164" s="367"/>
    </row>
    <row r="165" spans="1:19" s="354" customFormat="1" ht="15.75" customHeight="1">
      <c r="A165" s="996" t="s">
        <v>714</v>
      </c>
      <c r="B165" s="997"/>
      <c r="C165" s="368"/>
      <c r="D165" s="368"/>
      <c r="E165" s="368"/>
      <c r="F165" s="755">
        <v>61.34</v>
      </c>
      <c r="G165" s="368"/>
      <c r="H165" s="755">
        <v>0</v>
      </c>
      <c r="I165" s="368"/>
      <c r="J165" s="755">
        <v>61.34</v>
      </c>
      <c r="K165" s="368"/>
      <c r="L165" s="755">
        <v>0</v>
      </c>
      <c r="M165" s="368"/>
      <c r="N165" s="755">
        <v>0</v>
      </c>
      <c r="O165" s="368"/>
      <c r="P165" s="368"/>
      <c r="Q165" s="368"/>
      <c r="R165" s="368"/>
      <c r="S165" s="368"/>
    </row>
    <row r="166" spans="1:19" s="354" customFormat="1" ht="15.75">
      <c r="A166" s="622" t="s">
        <v>109</v>
      </c>
      <c r="B166" s="623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</row>
    <row r="167" spans="1:19" s="354" customFormat="1" ht="15.75">
      <c r="A167" s="320">
        <v>88</v>
      </c>
      <c r="B167" s="320" t="s">
        <v>110</v>
      </c>
      <c r="C167" s="320"/>
      <c r="D167" s="527">
        <v>5.50149590643274</v>
      </c>
      <c r="E167" s="375">
        <v>9</v>
      </c>
      <c r="F167" s="376">
        <v>49.513463157894655</v>
      </c>
      <c r="G167" s="367"/>
      <c r="H167" s="367"/>
      <c r="I167" s="526">
        <v>9</v>
      </c>
      <c r="J167" s="527">
        <v>49.513463157894655</v>
      </c>
      <c r="K167" s="320"/>
      <c r="L167" s="320"/>
      <c r="M167" s="320"/>
      <c r="N167" s="320"/>
      <c r="O167" s="320" t="s">
        <v>379</v>
      </c>
      <c r="P167" s="320"/>
      <c r="Q167" s="795" t="s">
        <v>266</v>
      </c>
      <c r="R167" s="367"/>
      <c r="S167" s="367"/>
    </row>
    <row r="168" spans="1:19" s="354" customFormat="1" ht="15.75" customHeight="1">
      <c r="A168" s="996" t="s">
        <v>714</v>
      </c>
      <c r="B168" s="997"/>
      <c r="C168" s="368"/>
      <c r="D168" s="368"/>
      <c r="E168" s="368"/>
      <c r="F168" s="755">
        <v>49.513463157894655</v>
      </c>
      <c r="G168" s="368"/>
      <c r="H168" s="755">
        <v>0</v>
      </c>
      <c r="I168" s="368"/>
      <c r="J168" s="755">
        <v>49.513463157894655</v>
      </c>
      <c r="K168" s="368"/>
      <c r="L168" s="755">
        <v>0</v>
      </c>
      <c r="M168" s="368"/>
      <c r="N168" s="755">
        <v>0</v>
      </c>
      <c r="O168" s="368"/>
      <c r="P168" s="368"/>
      <c r="Q168" s="798"/>
      <c r="R168" s="368"/>
      <c r="S168" s="368"/>
    </row>
    <row r="169" spans="1:19" s="354" customFormat="1" ht="15.75">
      <c r="A169" s="998" t="s">
        <v>262</v>
      </c>
      <c r="B169" s="999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799"/>
      <c r="R169" s="367"/>
      <c r="S169" s="367"/>
    </row>
    <row r="170" spans="1:19" s="354" customFormat="1" ht="30">
      <c r="A170" s="760">
        <v>89</v>
      </c>
      <c r="B170" s="761" t="s">
        <v>263</v>
      </c>
      <c r="C170" s="320"/>
      <c r="D170" s="759">
        <v>52.9684357894737</v>
      </c>
      <c r="E170" s="748">
        <v>5</v>
      </c>
      <c r="F170" s="750">
        <v>264.8421789473685</v>
      </c>
      <c r="G170" s="320"/>
      <c r="H170" s="320"/>
      <c r="I170" s="751">
        <v>2</v>
      </c>
      <c r="J170" s="754">
        <v>105.9368715789474</v>
      </c>
      <c r="K170" s="751">
        <v>3</v>
      </c>
      <c r="L170" s="754">
        <v>158.90530736842112</v>
      </c>
      <c r="M170" s="320"/>
      <c r="N170" s="320"/>
      <c r="O170" s="320" t="s">
        <v>379</v>
      </c>
      <c r="P170" s="320"/>
      <c r="Q170" s="795" t="s">
        <v>266</v>
      </c>
      <c r="R170" s="367"/>
      <c r="S170" s="367"/>
    </row>
    <row r="171" spans="1:19" s="354" customFormat="1" ht="15.75" customHeight="1">
      <c r="A171" s="996" t="s">
        <v>714</v>
      </c>
      <c r="B171" s="997"/>
      <c r="C171" s="368"/>
      <c r="D171" s="368"/>
      <c r="E171" s="368"/>
      <c r="F171" s="377">
        <v>264.8421789473685</v>
      </c>
      <c r="G171" s="368"/>
      <c r="H171" s="377">
        <v>0</v>
      </c>
      <c r="I171" s="368"/>
      <c r="J171" s="377">
        <v>105.9368715789474</v>
      </c>
      <c r="K171" s="368"/>
      <c r="L171" s="377">
        <v>158.90530736842112</v>
      </c>
      <c r="M171" s="368"/>
      <c r="N171" s="377">
        <v>0</v>
      </c>
      <c r="O171" s="368"/>
      <c r="P171" s="368"/>
      <c r="Q171" s="368"/>
      <c r="R171" s="368"/>
      <c r="S171" s="368"/>
    </row>
    <row r="172" spans="1:19" s="319" customFormat="1" ht="15.75">
      <c r="A172" s="991" t="s">
        <v>562</v>
      </c>
      <c r="B172" s="992"/>
      <c r="C172" s="992"/>
      <c r="D172" s="992"/>
      <c r="E172" s="993"/>
      <c r="F172" s="624">
        <v>6112.002140105264</v>
      </c>
      <c r="G172" s="627"/>
      <c r="H172" s="624">
        <v>922.0947101999998</v>
      </c>
      <c r="I172" s="627"/>
      <c r="J172" s="624">
        <v>2161.958878225054</v>
      </c>
      <c r="K172" s="627"/>
      <c r="L172" s="624">
        <v>2104.530012880209</v>
      </c>
      <c r="M172" s="627"/>
      <c r="N172" s="624">
        <v>923.4185387999999</v>
      </c>
      <c r="O172" s="762"/>
      <c r="P172" s="762"/>
      <c r="Q172" s="762"/>
      <c r="R172" s="762"/>
      <c r="S172" s="762"/>
    </row>
    <row r="173" spans="1:19" ht="15.75">
      <c r="A173" s="978" t="s">
        <v>879</v>
      </c>
      <c r="B173" s="979"/>
      <c r="C173" s="979"/>
      <c r="D173" s="979"/>
      <c r="E173" s="979"/>
      <c r="F173" s="979"/>
      <c r="G173" s="979"/>
      <c r="H173" s="979"/>
      <c r="I173" s="979"/>
      <c r="J173" s="979"/>
      <c r="K173" s="979"/>
      <c r="L173" s="979"/>
      <c r="M173" s="979"/>
      <c r="N173" s="979"/>
      <c r="O173" s="979"/>
      <c r="P173" s="979"/>
      <c r="Q173" s="979"/>
      <c r="R173" s="979"/>
      <c r="S173" s="980"/>
    </row>
    <row r="174" spans="1:19" s="354" customFormat="1" ht="30">
      <c r="A174" s="320">
        <v>90</v>
      </c>
      <c r="B174" s="763" t="s">
        <v>784</v>
      </c>
      <c r="C174" s="222" t="s">
        <v>579</v>
      </c>
      <c r="D174" s="321">
        <v>524</v>
      </c>
      <c r="E174" s="764">
        <v>1</v>
      </c>
      <c r="F174" s="765">
        <v>524</v>
      </c>
      <c r="G174" s="766">
        <v>1</v>
      </c>
      <c r="H174" s="767">
        <v>524</v>
      </c>
      <c r="I174" s="322"/>
      <c r="J174" s="322"/>
      <c r="K174" s="322"/>
      <c r="L174" s="322"/>
      <c r="M174" s="322"/>
      <c r="N174" s="322"/>
      <c r="O174" s="320" t="s">
        <v>379</v>
      </c>
      <c r="P174" s="322"/>
      <c r="Q174" s="795" t="s">
        <v>393</v>
      </c>
      <c r="R174" s="322"/>
      <c r="S174" s="322"/>
    </row>
    <row r="175" spans="1:19" ht="15.75">
      <c r="A175" s="991" t="s">
        <v>148</v>
      </c>
      <c r="B175" s="992"/>
      <c r="C175" s="992"/>
      <c r="D175" s="992"/>
      <c r="E175" s="993"/>
      <c r="F175" s="625">
        <v>524</v>
      </c>
      <c r="G175" s="627"/>
      <c r="H175" s="625">
        <v>524</v>
      </c>
      <c r="I175" s="627"/>
      <c r="J175" s="625">
        <v>0</v>
      </c>
      <c r="K175" s="627"/>
      <c r="L175" s="625">
        <v>0</v>
      </c>
      <c r="M175" s="627"/>
      <c r="N175" s="625">
        <v>0</v>
      </c>
      <c r="O175" s="762"/>
      <c r="P175" s="762"/>
      <c r="Q175" s="762"/>
      <c r="R175" s="762"/>
      <c r="S175" s="762"/>
    </row>
    <row r="176" spans="1:19" ht="15.75">
      <c r="A176" s="978" t="s">
        <v>564</v>
      </c>
      <c r="B176" s="979"/>
      <c r="C176" s="979"/>
      <c r="D176" s="979"/>
      <c r="E176" s="979"/>
      <c r="F176" s="979"/>
      <c r="G176" s="979"/>
      <c r="H176" s="979"/>
      <c r="I176" s="979"/>
      <c r="J176" s="979"/>
      <c r="K176" s="979"/>
      <c r="L176" s="979"/>
      <c r="M176" s="979"/>
      <c r="N176" s="979"/>
      <c r="O176" s="979"/>
      <c r="P176" s="979"/>
      <c r="Q176" s="979"/>
      <c r="R176" s="979"/>
      <c r="S176" s="980"/>
    </row>
    <row r="177" spans="1:19" s="354" customFormat="1" ht="31.5" customHeight="1">
      <c r="A177" s="994" t="s">
        <v>285</v>
      </c>
      <c r="B177" s="995"/>
      <c r="C177" s="472"/>
      <c r="D177" s="473"/>
      <c r="E177" s="472"/>
      <c r="F177" s="473"/>
      <c r="G177" s="473"/>
      <c r="H177" s="473"/>
      <c r="I177" s="473"/>
      <c r="J177" s="473"/>
      <c r="K177" s="473"/>
      <c r="L177" s="473"/>
      <c r="M177" s="473"/>
      <c r="N177" s="473"/>
      <c r="O177" s="473"/>
      <c r="P177" s="473"/>
      <c r="Q177" s="473"/>
      <c r="R177" s="473"/>
      <c r="S177" s="474"/>
    </row>
    <row r="178" spans="1:19" s="354" customFormat="1" ht="30">
      <c r="A178" s="987" t="s">
        <v>720</v>
      </c>
      <c r="B178" s="988"/>
      <c r="C178" s="476"/>
      <c r="D178" s="367"/>
      <c r="E178" s="476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251" t="s">
        <v>392</v>
      </c>
      <c r="R178" s="367"/>
      <c r="S178" s="367"/>
    </row>
    <row r="179" spans="1:19" s="354" customFormat="1" ht="15.75">
      <c r="A179" s="768">
        <v>91</v>
      </c>
      <c r="B179" s="769" t="s">
        <v>720</v>
      </c>
      <c r="C179" s="222" t="s">
        <v>579</v>
      </c>
      <c r="D179" s="494">
        <v>6</v>
      </c>
      <c r="E179" s="770">
        <v>20</v>
      </c>
      <c r="F179" s="771">
        <v>120</v>
      </c>
      <c r="G179" s="322"/>
      <c r="H179" s="322"/>
      <c r="I179" s="322"/>
      <c r="J179" s="322"/>
      <c r="K179" s="770">
        <v>20</v>
      </c>
      <c r="L179" s="772">
        <v>120</v>
      </c>
      <c r="M179" s="322"/>
      <c r="N179" s="322"/>
      <c r="O179" s="320" t="s">
        <v>379</v>
      </c>
      <c r="P179" s="322"/>
      <c r="Q179" s="795" t="s">
        <v>394</v>
      </c>
      <c r="R179" s="367"/>
      <c r="S179" s="367"/>
    </row>
    <row r="180" spans="1:19" s="354" customFormat="1" ht="15.75">
      <c r="A180" s="768">
        <v>92</v>
      </c>
      <c r="B180" s="769" t="s">
        <v>721</v>
      </c>
      <c r="C180" s="222" t="s">
        <v>579</v>
      </c>
      <c r="D180" s="494">
        <v>8</v>
      </c>
      <c r="E180" s="770">
        <v>5</v>
      </c>
      <c r="F180" s="771">
        <v>40</v>
      </c>
      <c r="G180" s="322"/>
      <c r="H180" s="322"/>
      <c r="I180" s="322"/>
      <c r="J180" s="322"/>
      <c r="K180" s="770">
        <v>5</v>
      </c>
      <c r="L180" s="772">
        <v>40</v>
      </c>
      <c r="M180" s="322"/>
      <c r="N180" s="322"/>
      <c r="O180" s="320" t="s">
        <v>379</v>
      </c>
      <c r="P180" s="322"/>
      <c r="Q180" s="795" t="s">
        <v>395</v>
      </c>
      <c r="R180" s="367"/>
      <c r="S180" s="367"/>
    </row>
    <row r="181" spans="1:19" s="354" customFormat="1" ht="27" customHeight="1">
      <c r="A181" s="768">
        <v>93</v>
      </c>
      <c r="B181" s="769" t="s">
        <v>167</v>
      </c>
      <c r="C181" s="222" t="s">
        <v>579</v>
      </c>
      <c r="D181" s="494">
        <v>50</v>
      </c>
      <c r="E181" s="770">
        <v>1</v>
      </c>
      <c r="F181" s="771">
        <v>50</v>
      </c>
      <c r="G181" s="322"/>
      <c r="H181" s="322"/>
      <c r="I181" s="322"/>
      <c r="J181" s="322"/>
      <c r="K181" s="770">
        <v>1</v>
      </c>
      <c r="L181" s="772">
        <v>50</v>
      </c>
      <c r="M181" s="322"/>
      <c r="N181" s="322"/>
      <c r="O181" s="320" t="s">
        <v>379</v>
      </c>
      <c r="P181" s="322"/>
      <c r="Q181" s="795" t="s">
        <v>395</v>
      </c>
      <c r="R181" s="367"/>
      <c r="S181" s="367"/>
    </row>
    <row r="182" spans="1:19" s="354" customFormat="1" ht="15.75">
      <c r="A182" s="768">
        <v>94</v>
      </c>
      <c r="B182" s="769" t="s">
        <v>722</v>
      </c>
      <c r="C182" s="222" t="s">
        <v>579</v>
      </c>
      <c r="D182" s="494">
        <v>20</v>
      </c>
      <c r="E182" s="770">
        <v>3</v>
      </c>
      <c r="F182" s="771">
        <v>60</v>
      </c>
      <c r="G182" s="322"/>
      <c r="H182" s="322"/>
      <c r="I182" s="322"/>
      <c r="J182" s="322"/>
      <c r="K182" s="770">
        <v>3</v>
      </c>
      <c r="L182" s="772">
        <v>60</v>
      </c>
      <c r="M182" s="322"/>
      <c r="N182" s="322"/>
      <c r="O182" s="320" t="s">
        <v>379</v>
      </c>
      <c r="P182" s="322"/>
      <c r="Q182" s="795" t="s">
        <v>396</v>
      </c>
      <c r="R182" s="367"/>
      <c r="S182" s="367"/>
    </row>
    <row r="183" spans="1:19" s="354" customFormat="1" ht="30">
      <c r="A183" s="768">
        <v>95</v>
      </c>
      <c r="B183" s="769" t="s">
        <v>162</v>
      </c>
      <c r="C183" s="222" t="s">
        <v>579</v>
      </c>
      <c r="D183" s="494">
        <v>15</v>
      </c>
      <c r="E183" s="770">
        <v>1</v>
      </c>
      <c r="F183" s="771">
        <v>15</v>
      </c>
      <c r="G183" s="322"/>
      <c r="H183" s="322"/>
      <c r="I183" s="322"/>
      <c r="J183" s="322"/>
      <c r="K183" s="770">
        <v>1</v>
      </c>
      <c r="L183" s="772">
        <v>15</v>
      </c>
      <c r="M183" s="322"/>
      <c r="N183" s="322"/>
      <c r="O183" s="320" t="s">
        <v>379</v>
      </c>
      <c r="P183" s="322"/>
      <c r="Q183" s="795" t="s">
        <v>388</v>
      </c>
      <c r="R183" s="367"/>
      <c r="S183" s="367"/>
    </row>
    <row r="184" spans="1:19" s="354" customFormat="1" ht="15.75">
      <c r="A184" s="768">
        <v>96</v>
      </c>
      <c r="B184" s="769" t="s">
        <v>730</v>
      </c>
      <c r="C184" s="222" t="s">
        <v>579</v>
      </c>
      <c r="D184" s="494">
        <v>5</v>
      </c>
      <c r="E184" s="770">
        <v>5</v>
      </c>
      <c r="F184" s="771">
        <v>25</v>
      </c>
      <c r="G184" s="322"/>
      <c r="H184" s="322"/>
      <c r="I184" s="322"/>
      <c r="J184" s="322"/>
      <c r="K184" s="770">
        <v>5</v>
      </c>
      <c r="L184" s="772">
        <v>25</v>
      </c>
      <c r="M184" s="322"/>
      <c r="N184" s="322"/>
      <c r="O184" s="320" t="s">
        <v>379</v>
      </c>
      <c r="P184" s="322"/>
      <c r="Q184" s="795" t="s">
        <v>389</v>
      </c>
      <c r="R184" s="367"/>
      <c r="S184" s="367"/>
    </row>
    <row r="185" spans="1:19" s="354" customFormat="1" ht="15.75">
      <c r="A185" s="768">
        <v>97</v>
      </c>
      <c r="B185" s="769" t="s">
        <v>729</v>
      </c>
      <c r="C185" s="222" t="s">
        <v>579</v>
      </c>
      <c r="D185" s="494">
        <v>15</v>
      </c>
      <c r="E185" s="770">
        <v>2</v>
      </c>
      <c r="F185" s="771">
        <v>30</v>
      </c>
      <c r="G185" s="322"/>
      <c r="H185" s="322"/>
      <c r="I185" s="322"/>
      <c r="J185" s="322"/>
      <c r="K185" s="770">
        <v>2</v>
      </c>
      <c r="L185" s="772">
        <v>30</v>
      </c>
      <c r="M185" s="322"/>
      <c r="N185" s="322"/>
      <c r="O185" s="320" t="s">
        <v>379</v>
      </c>
      <c r="P185" s="322"/>
      <c r="Q185" s="795" t="s">
        <v>390</v>
      </c>
      <c r="R185" s="367"/>
      <c r="S185" s="367"/>
    </row>
    <row r="186" spans="1:19" s="354" customFormat="1" ht="15.75">
      <c r="A186" s="954" t="s">
        <v>714</v>
      </c>
      <c r="B186" s="984"/>
      <c r="C186" s="479"/>
      <c r="D186" s="368"/>
      <c r="E186" s="479"/>
      <c r="F186" s="475">
        <v>340</v>
      </c>
      <c r="G186" s="368"/>
      <c r="H186" s="475">
        <v>0</v>
      </c>
      <c r="I186" s="368"/>
      <c r="J186" s="475">
        <v>0</v>
      </c>
      <c r="K186" s="368"/>
      <c r="L186" s="475">
        <v>340</v>
      </c>
      <c r="M186" s="368"/>
      <c r="N186" s="475">
        <v>0</v>
      </c>
      <c r="O186" s="368"/>
      <c r="P186" s="368"/>
      <c r="Q186" s="368"/>
      <c r="R186" s="368"/>
      <c r="S186" s="368"/>
    </row>
    <row r="187" spans="1:19" s="354" customFormat="1" ht="15.75">
      <c r="A187" s="989" t="s">
        <v>168</v>
      </c>
      <c r="B187" s="990"/>
      <c r="C187" s="476"/>
      <c r="D187" s="367"/>
      <c r="E187" s="476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</row>
    <row r="188" spans="1:19" s="354" customFormat="1" ht="28.5" customHeight="1">
      <c r="A188" s="768">
        <v>98</v>
      </c>
      <c r="B188" s="773" t="s">
        <v>502</v>
      </c>
      <c r="C188" s="222" t="s">
        <v>579</v>
      </c>
      <c r="D188" s="494">
        <v>200</v>
      </c>
      <c r="E188" s="770">
        <v>1</v>
      </c>
      <c r="F188" s="771">
        <v>200</v>
      </c>
      <c r="G188" s="322"/>
      <c r="H188" s="322"/>
      <c r="I188" s="770">
        <v>1</v>
      </c>
      <c r="J188" s="772">
        <v>200</v>
      </c>
      <c r="K188" s="322"/>
      <c r="L188" s="322"/>
      <c r="M188" s="322"/>
      <c r="N188" s="322"/>
      <c r="O188" s="320" t="s">
        <v>379</v>
      </c>
      <c r="P188" s="322"/>
      <c r="Q188" s="251" t="s">
        <v>387</v>
      </c>
      <c r="R188" s="367"/>
      <c r="S188" s="367"/>
    </row>
    <row r="189" spans="1:19" s="354" customFormat="1" ht="15.75">
      <c r="A189" s="768">
        <v>99</v>
      </c>
      <c r="B189" s="773" t="s">
        <v>503</v>
      </c>
      <c r="C189" s="222" t="s">
        <v>579</v>
      </c>
      <c r="D189" s="494">
        <v>14</v>
      </c>
      <c r="E189" s="770">
        <v>2</v>
      </c>
      <c r="F189" s="771">
        <v>28</v>
      </c>
      <c r="G189" s="322"/>
      <c r="H189" s="322"/>
      <c r="I189" s="770">
        <v>2</v>
      </c>
      <c r="J189" s="772">
        <v>28</v>
      </c>
      <c r="K189" s="322"/>
      <c r="L189" s="322"/>
      <c r="M189" s="322"/>
      <c r="N189" s="322"/>
      <c r="O189" s="320" t="s">
        <v>379</v>
      </c>
      <c r="P189" s="322"/>
      <c r="Q189" s="795" t="s">
        <v>391</v>
      </c>
      <c r="R189" s="367"/>
      <c r="S189" s="367"/>
    </row>
    <row r="190" spans="1:19" s="354" customFormat="1" ht="30">
      <c r="A190" s="768">
        <v>100</v>
      </c>
      <c r="B190" s="773" t="s">
        <v>723</v>
      </c>
      <c r="C190" s="222" t="s">
        <v>579</v>
      </c>
      <c r="D190" s="494">
        <v>90</v>
      </c>
      <c r="E190" s="770">
        <v>4</v>
      </c>
      <c r="F190" s="771">
        <v>360</v>
      </c>
      <c r="G190" s="322"/>
      <c r="H190" s="322"/>
      <c r="I190" s="770">
        <v>4</v>
      </c>
      <c r="J190" s="772">
        <v>360</v>
      </c>
      <c r="K190" s="322"/>
      <c r="L190" s="322"/>
      <c r="M190" s="322"/>
      <c r="N190" s="322"/>
      <c r="O190" s="320" t="s">
        <v>379</v>
      </c>
      <c r="P190" s="322"/>
      <c r="Q190" s="795" t="s">
        <v>267</v>
      </c>
      <c r="R190" s="367"/>
      <c r="S190" s="367"/>
    </row>
    <row r="191" spans="1:19" s="354" customFormat="1" ht="15.75">
      <c r="A191" s="768">
        <v>101</v>
      </c>
      <c r="B191" s="773" t="s">
        <v>724</v>
      </c>
      <c r="C191" s="222" t="s">
        <v>579</v>
      </c>
      <c r="D191" s="494">
        <v>162.6</v>
      </c>
      <c r="E191" s="770">
        <v>1</v>
      </c>
      <c r="F191" s="771">
        <v>162.6</v>
      </c>
      <c r="G191" s="322"/>
      <c r="H191" s="322"/>
      <c r="I191" s="770">
        <v>1</v>
      </c>
      <c r="J191" s="772">
        <v>162.6</v>
      </c>
      <c r="K191" s="322"/>
      <c r="L191" s="322"/>
      <c r="M191" s="322"/>
      <c r="N191" s="322"/>
      <c r="O191" s="320" t="s">
        <v>379</v>
      </c>
      <c r="P191" s="322"/>
      <c r="Q191" s="795" t="s">
        <v>267</v>
      </c>
      <c r="R191" s="367"/>
      <c r="S191" s="367"/>
    </row>
    <row r="192" spans="1:19" s="354" customFormat="1" ht="15.75">
      <c r="A192" s="768">
        <v>102</v>
      </c>
      <c r="B192" s="773" t="s">
        <v>725</v>
      </c>
      <c r="C192" s="222" t="s">
        <v>579</v>
      </c>
      <c r="D192" s="494">
        <v>72</v>
      </c>
      <c r="E192" s="770">
        <v>1</v>
      </c>
      <c r="F192" s="771">
        <v>72</v>
      </c>
      <c r="G192" s="322"/>
      <c r="H192" s="322"/>
      <c r="I192" s="770">
        <v>1</v>
      </c>
      <c r="J192" s="772">
        <v>72</v>
      </c>
      <c r="K192" s="322"/>
      <c r="L192" s="322"/>
      <c r="M192" s="322"/>
      <c r="N192" s="322"/>
      <c r="O192" s="320" t="s">
        <v>379</v>
      </c>
      <c r="P192" s="322"/>
      <c r="Q192" s="795" t="s">
        <v>386</v>
      </c>
      <c r="R192" s="367"/>
      <c r="S192" s="367"/>
    </row>
    <row r="193" spans="1:19" s="354" customFormat="1" ht="18.75" customHeight="1">
      <c r="A193" s="768">
        <v>103</v>
      </c>
      <c r="B193" s="773" t="s">
        <v>504</v>
      </c>
      <c r="C193" s="222" t="s">
        <v>579</v>
      </c>
      <c r="D193" s="494">
        <v>25</v>
      </c>
      <c r="E193" s="770">
        <v>2</v>
      </c>
      <c r="F193" s="771">
        <v>50</v>
      </c>
      <c r="G193" s="322"/>
      <c r="H193" s="322"/>
      <c r="I193" s="770">
        <v>2</v>
      </c>
      <c r="J193" s="772">
        <v>50</v>
      </c>
      <c r="K193" s="322"/>
      <c r="L193" s="322"/>
      <c r="M193" s="322"/>
      <c r="N193" s="322"/>
      <c r="O193" s="320" t="s">
        <v>379</v>
      </c>
      <c r="P193" s="322"/>
      <c r="Q193" s="795" t="s">
        <v>386</v>
      </c>
      <c r="R193" s="367"/>
      <c r="S193" s="367"/>
    </row>
    <row r="194" spans="1:19" s="354" customFormat="1" ht="15.75">
      <c r="A194" s="768">
        <v>104</v>
      </c>
      <c r="B194" s="773" t="s">
        <v>726</v>
      </c>
      <c r="C194" s="222" t="s">
        <v>579</v>
      </c>
      <c r="D194" s="494">
        <v>19</v>
      </c>
      <c r="E194" s="770">
        <v>2</v>
      </c>
      <c r="F194" s="771">
        <v>38</v>
      </c>
      <c r="G194" s="322"/>
      <c r="H194" s="322"/>
      <c r="I194" s="770">
        <v>2</v>
      </c>
      <c r="J194" s="772">
        <v>38</v>
      </c>
      <c r="K194" s="322"/>
      <c r="L194" s="322"/>
      <c r="M194" s="322"/>
      <c r="N194" s="322"/>
      <c r="O194" s="320" t="s">
        <v>379</v>
      </c>
      <c r="P194" s="322"/>
      <c r="Q194" s="795" t="s">
        <v>268</v>
      </c>
      <c r="R194" s="367"/>
      <c r="S194" s="367"/>
    </row>
    <row r="195" spans="1:19" s="354" customFormat="1" ht="27.75" customHeight="1">
      <c r="A195" s="768">
        <v>105</v>
      </c>
      <c r="B195" s="773" t="s">
        <v>727</v>
      </c>
      <c r="C195" s="222" t="s">
        <v>579</v>
      </c>
      <c r="D195" s="494">
        <v>34</v>
      </c>
      <c r="E195" s="770">
        <v>2</v>
      </c>
      <c r="F195" s="771">
        <v>68</v>
      </c>
      <c r="G195" s="322"/>
      <c r="H195" s="322"/>
      <c r="I195" s="770">
        <v>2</v>
      </c>
      <c r="J195" s="772">
        <v>68</v>
      </c>
      <c r="K195" s="322"/>
      <c r="L195" s="322"/>
      <c r="M195" s="322"/>
      <c r="N195" s="322"/>
      <c r="O195" s="320" t="s">
        <v>379</v>
      </c>
      <c r="P195" s="322"/>
      <c r="Q195" s="795" t="s">
        <v>268</v>
      </c>
      <c r="R195" s="367"/>
      <c r="S195" s="367"/>
    </row>
    <row r="196" spans="1:19" s="354" customFormat="1" ht="15.75">
      <c r="A196" s="954" t="s">
        <v>714</v>
      </c>
      <c r="B196" s="984"/>
      <c r="C196" s="479"/>
      <c r="D196" s="368"/>
      <c r="E196" s="479"/>
      <c r="F196" s="477">
        <v>978.6</v>
      </c>
      <c r="G196" s="368"/>
      <c r="H196" s="477">
        <v>0</v>
      </c>
      <c r="I196" s="368"/>
      <c r="J196" s="477">
        <v>978.6</v>
      </c>
      <c r="K196" s="368"/>
      <c r="L196" s="477">
        <v>0</v>
      </c>
      <c r="M196" s="368"/>
      <c r="N196" s="477">
        <v>0</v>
      </c>
      <c r="O196" s="368"/>
      <c r="P196" s="368"/>
      <c r="Q196" s="368"/>
      <c r="R196" s="368"/>
      <c r="S196" s="368"/>
    </row>
    <row r="197" spans="1:19" s="354" customFormat="1" ht="15.75">
      <c r="A197" s="983" t="s">
        <v>290</v>
      </c>
      <c r="B197" s="983"/>
      <c r="C197" s="472"/>
      <c r="D197" s="473"/>
      <c r="E197" s="472"/>
      <c r="F197" s="473"/>
      <c r="G197" s="473"/>
      <c r="H197" s="473"/>
      <c r="I197" s="473"/>
      <c r="J197" s="473"/>
      <c r="K197" s="473"/>
      <c r="L197" s="473"/>
      <c r="M197" s="473"/>
      <c r="N197" s="473"/>
      <c r="O197" s="473"/>
      <c r="P197" s="473"/>
      <c r="Q197" s="473"/>
      <c r="R197" s="473"/>
      <c r="S197" s="474"/>
    </row>
    <row r="198" spans="1:19" s="354" customFormat="1" ht="30">
      <c r="A198" s="768">
        <v>106</v>
      </c>
      <c r="B198" s="773" t="s">
        <v>364</v>
      </c>
      <c r="C198" s="222" t="s">
        <v>579</v>
      </c>
      <c r="D198" s="494">
        <v>500</v>
      </c>
      <c r="E198" s="770">
        <v>1</v>
      </c>
      <c r="F198" s="771">
        <v>500</v>
      </c>
      <c r="G198" s="770">
        <v>1</v>
      </c>
      <c r="H198" s="770">
        <v>500</v>
      </c>
      <c r="I198" s="508"/>
      <c r="J198" s="508"/>
      <c r="K198" s="322"/>
      <c r="L198" s="322"/>
      <c r="M198" s="322"/>
      <c r="N198" s="322"/>
      <c r="O198" s="320" t="s">
        <v>379</v>
      </c>
      <c r="P198" s="322"/>
      <c r="Q198" s="251" t="s">
        <v>385</v>
      </c>
      <c r="R198" s="322"/>
      <c r="S198" s="367"/>
    </row>
    <row r="199" spans="1:19" s="354" customFormat="1" ht="15.75">
      <c r="A199" s="768">
        <v>107</v>
      </c>
      <c r="B199" s="773" t="s">
        <v>728</v>
      </c>
      <c r="C199" s="222" t="s">
        <v>579</v>
      </c>
      <c r="D199" s="494">
        <v>9</v>
      </c>
      <c r="E199" s="770">
        <v>4</v>
      </c>
      <c r="F199" s="771">
        <v>36</v>
      </c>
      <c r="G199" s="508"/>
      <c r="H199" s="508"/>
      <c r="I199" s="770">
        <v>4</v>
      </c>
      <c r="J199" s="770">
        <v>36</v>
      </c>
      <c r="K199" s="322"/>
      <c r="L199" s="322"/>
      <c r="M199" s="322"/>
      <c r="N199" s="322"/>
      <c r="O199" s="320" t="s">
        <v>379</v>
      </c>
      <c r="P199" s="322"/>
      <c r="Q199" s="795" t="s">
        <v>269</v>
      </c>
      <c r="R199" s="322"/>
      <c r="S199" s="367"/>
    </row>
    <row r="200" spans="1:19" s="354" customFormat="1" ht="36" customHeight="1">
      <c r="A200" s="768">
        <v>108</v>
      </c>
      <c r="B200" s="773" t="s">
        <v>505</v>
      </c>
      <c r="C200" s="222" t="s">
        <v>579</v>
      </c>
      <c r="D200" s="494">
        <v>82</v>
      </c>
      <c r="E200" s="770">
        <v>1</v>
      </c>
      <c r="F200" s="771">
        <v>82</v>
      </c>
      <c r="G200" s="508"/>
      <c r="H200" s="508"/>
      <c r="I200" s="770">
        <v>1</v>
      </c>
      <c r="J200" s="770">
        <v>82</v>
      </c>
      <c r="K200" s="322"/>
      <c r="L200" s="322"/>
      <c r="M200" s="322"/>
      <c r="N200" s="322"/>
      <c r="O200" s="320" t="s">
        <v>379</v>
      </c>
      <c r="P200" s="322"/>
      <c r="Q200" s="795" t="s">
        <v>515</v>
      </c>
      <c r="R200" s="322"/>
      <c r="S200" s="367"/>
    </row>
    <row r="201" spans="1:19" s="354" customFormat="1" ht="15.75">
      <c r="A201" s="954" t="s">
        <v>714</v>
      </c>
      <c r="B201" s="984"/>
      <c r="C201" s="479"/>
      <c r="D201" s="368"/>
      <c r="E201" s="479"/>
      <c r="F201" s="477">
        <v>618</v>
      </c>
      <c r="G201" s="368"/>
      <c r="H201" s="477">
        <v>500</v>
      </c>
      <c r="I201" s="368"/>
      <c r="J201" s="477">
        <v>118</v>
      </c>
      <c r="K201" s="368"/>
      <c r="L201" s="477">
        <v>0</v>
      </c>
      <c r="M201" s="368"/>
      <c r="N201" s="477">
        <v>0</v>
      </c>
      <c r="O201" s="368"/>
      <c r="P201" s="368"/>
      <c r="Q201" s="368"/>
      <c r="R201" s="368"/>
      <c r="S201" s="368"/>
    </row>
    <row r="202" spans="1:19" s="354" customFormat="1" ht="15.75">
      <c r="A202" s="985" t="s">
        <v>149</v>
      </c>
      <c r="B202" s="985"/>
      <c r="C202" s="985"/>
      <c r="D202" s="985"/>
      <c r="E202" s="985"/>
      <c r="F202" s="478">
        <v>1936.6</v>
      </c>
      <c r="G202" s="368"/>
      <c r="H202" s="478">
        <v>500</v>
      </c>
      <c r="I202" s="368"/>
      <c r="J202" s="478">
        <v>1096.6</v>
      </c>
      <c r="K202" s="368"/>
      <c r="L202" s="478">
        <v>340</v>
      </c>
      <c r="M202" s="368"/>
      <c r="N202" s="478">
        <v>0</v>
      </c>
      <c r="O202" s="368"/>
      <c r="P202" s="368"/>
      <c r="Q202" s="368"/>
      <c r="R202" s="368"/>
      <c r="S202" s="368"/>
    </row>
    <row r="203" spans="1:19" ht="15.75">
      <c r="A203" s="986" t="s">
        <v>880</v>
      </c>
      <c r="B203" s="986"/>
      <c r="C203" s="986"/>
      <c r="D203" s="986"/>
      <c r="E203" s="986"/>
      <c r="F203" s="986"/>
      <c r="G203" s="986"/>
      <c r="H203" s="986"/>
      <c r="I203" s="986"/>
      <c r="J203" s="986"/>
      <c r="K203" s="986"/>
      <c r="L203" s="986"/>
      <c r="M203" s="986"/>
      <c r="N203" s="986"/>
      <c r="O203" s="986"/>
      <c r="P203" s="986"/>
      <c r="Q203" s="986"/>
      <c r="R203" s="986"/>
      <c r="S203" s="986"/>
    </row>
    <row r="204" spans="1:19" s="354" customFormat="1" ht="15">
      <c r="A204" s="320">
        <v>109</v>
      </c>
      <c r="B204" s="774" t="s">
        <v>506</v>
      </c>
      <c r="C204" s="222" t="s">
        <v>579</v>
      </c>
      <c r="D204" s="494">
        <v>25.8</v>
      </c>
      <c r="E204" s="764">
        <v>3</v>
      </c>
      <c r="F204" s="494">
        <v>77.4</v>
      </c>
      <c r="G204" s="508"/>
      <c r="H204" s="508"/>
      <c r="I204" s="766">
        <v>3</v>
      </c>
      <c r="J204" s="772">
        <v>77.4</v>
      </c>
      <c r="K204" s="322"/>
      <c r="L204" s="322"/>
      <c r="M204" s="322"/>
      <c r="N204" s="322"/>
      <c r="O204" s="320" t="s">
        <v>379</v>
      </c>
      <c r="P204" s="322"/>
      <c r="Q204" s="795" t="s">
        <v>384</v>
      </c>
      <c r="R204" s="322"/>
      <c r="S204" s="322"/>
    </row>
    <row r="205" spans="1:19" ht="15.75">
      <c r="A205" s="976" t="s">
        <v>150</v>
      </c>
      <c r="B205" s="976"/>
      <c r="C205" s="976"/>
      <c r="D205" s="976"/>
      <c r="E205" s="976"/>
      <c r="F205" s="626">
        <v>77.4</v>
      </c>
      <c r="G205" s="627"/>
      <c r="H205" s="626">
        <v>0</v>
      </c>
      <c r="I205" s="627"/>
      <c r="J205" s="626">
        <v>77.4</v>
      </c>
      <c r="K205" s="627"/>
      <c r="L205" s="626">
        <v>0</v>
      </c>
      <c r="M205" s="627"/>
      <c r="N205" s="626">
        <v>0</v>
      </c>
      <c r="O205" s="762"/>
      <c r="P205" s="762"/>
      <c r="Q205" s="762"/>
      <c r="R205" s="762"/>
      <c r="S205" s="762"/>
    </row>
    <row r="206" spans="1:19" ht="15" customHeight="1">
      <c r="A206" s="978" t="s">
        <v>563</v>
      </c>
      <c r="B206" s="979"/>
      <c r="C206" s="979"/>
      <c r="D206" s="979"/>
      <c r="E206" s="979"/>
      <c r="F206" s="979"/>
      <c r="G206" s="979"/>
      <c r="H206" s="979"/>
      <c r="I206" s="979"/>
      <c r="J206" s="979"/>
      <c r="K206" s="979"/>
      <c r="L206" s="979"/>
      <c r="M206" s="979"/>
      <c r="N206" s="979"/>
      <c r="O206" s="979"/>
      <c r="P206" s="979"/>
      <c r="Q206" s="979"/>
      <c r="R206" s="979"/>
      <c r="S206" s="980"/>
    </row>
    <row r="207" spans="1:19" s="224" customFormat="1" ht="15" customHeight="1">
      <c r="A207" s="974" t="s">
        <v>179</v>
      </c>
      <c r="B207" s="981"/>
      <c r="C207" s="775"/>
      <c r="D207" s="775"/>
      <c r="E207" s="775"/>
      <c r="F207" s="775"/>
      <c r="G207" s="775"/>
      <c r="H207" s="775"/>
      <c r="I207" s="775"/>
      <c r="J207" s="775"/>
      <c r="K207" s="775"/>
      <c r="L207" s="775"/>
      <c r="M207" s="775"/>
      <c r="N207" s="775"/>
      <c r="O207" s="488"/>
      <c r="P207" s="488"/>
      <c r="Q207" s="488"/>
      <c r="R207" s="488"/>
      <c r="S207" s="489"/>
    </row>
    <row r="208" spans="1:19" s="224" customFormat="1" ht="16.5" customHeight="1">
      <c r="A208" s="222">
        <v>110</v>
      </c>
      <c r="B208" s="260" t="s">
        <v>183</v>
      </c>
      <c r="C208" s="222" t="s">
        <v>579</v>
      </c>
      <c r="D208" s="490">
        <v>76.39</v>
      </c>
      <c r="E208" s="491">
        <v>1</v>
      </c>
      <c r="F208" s="628">
        <v>76.39</v>
      </c>
      <c r="G208" s="222"/>
      <c r="H208" s="222"/>
      <c r="I208" s="222">
        <v>1</v>
      </c>
      <c r="J208" s="490">
        <v>76.39</v>
      </c>
      <c r="K208" s="222"/>
      <c r="L208" s="217"/>
      <c r="M208" s="222"/>
      <c r="N208" s="222"/>
      <c r="O208" s="320" t="s">
        <v>379</v>
      </c>
      <c r="P208" s="222"/>
      <c r="Q208" s="251" t="s">
        <v>382</v>
      </c>
      <c r="R208" s="659"/>
      <c r="S208" s="252"/>
    </row>
    <row r="209" spans="1:19" s="224" customFormat="1" ht="17.25" customHeight="1">
      <c r="A209" s="222">
        <v>111</v>
      </c>
      <c r="B209" s="260" t="s">
        <v>184</v>
      </c>
      <c r="C209" s="222" t="s">
        <v>579</v>
      </c>
      <c r="D209" s="490">
        <v>88.585</v>
      </c>
      <c r="E209" s="491">
        <v>8</v>
      </c>
      <c r="F209" s="628">
        <v>708.68</v>
      </c>
      <c r="G209" s="222"/>
      <c r="H209" s="222"/>
      <c r="I209" s="222">
        <v>8</v>
      </c>
      <c r="J209" s="217">
        <v>708.68</v>
      </c>
      <c r="K209" s="222"/>
      <c r="L209" s="217"/>
      <c r="M209" s="222"/>
      <c r="N209" s="222"/>
      <c r="O209" s="320" t="s">
        <v>379</v>
      </c>
      <c r="P209" s="222"/>
      <c r="Q209" s="795" t="s">
        <v>516</v>
      </c>
      <c r="R209" s="659"/>
      <c r="S209" s="252"/>
    </row>
    <row r="210" spans="1:19" s="224" customFormat="1" ht="17.25" customHeight="1">
      <c r="A210" s="222">
        <v>112</v>
      </c>
      <c r="B210" s="260" t="s">
        <v>185</v>
      </c>
      <c r="C210" s="222" t="s">
        <v>579</v>
      </c>
      <c r="D210" s="490">
        <v>101.96</v>
      </c>
      <c r="E210" s="491">
        <v>2</v>
      </c>
      <c r="F210" s="628">
        <v>203.92</v>
      </c>
      <c r="G210" s="222"/>
      <c r="H210" s="222"/>
      <c r="I210" s="222">
        <v>2</v>
      </c>
      <c r="J210" s="217">
        <v>203.92</v>
      </c>
      <c r="K210" s="222"/>
      <c r="L210" s="217"/>
      <c r="M210" s="222"/>
      <c r="N210" s="222"/>
      <c r="O210" s="320" t="s">
        <v>379</v>
      </c>
      <c r="P210" s="222"/>
      <c r="Q210" s="795" t="s">
        <v>516</v>
      </c>
      <c r="R210" s="659"/>
      <c r="S210" s="252"/>
    </row>
    <row r="211" spans="1:19" s="631" customFormat="1" ht="18.75" customHeight="1">
      <c r="A211" s="776">
        <v>113</v>
      </c>
      <c r="B211" s="286" t="s">
        <v>186</v>
      </c>
      <c r="C211" s="776" t="s">
        <v>579</v>
      </c>
      <c r="D211" s="493">
        <v>141.76666666666668</v>
      </c>
      <c r="E211" s="776">
        <v>3</v>
      </c>
      <c r="F211" s="777">
        <v>425.3</v>
      </c>
      <c r="G211" s="776"/>
      <c r="H211" s="776"/>
      <c r="I211" s="776">
        <v>3</v>
      </c>
      <c r="J211" s="778">
        <v>425.3</v>
      </c>
      <c r="K211" s="776"/>
      <c r="L211" s="776"/>
      <c r="M211" s="776"/>
      <c r="N211" s="776"/>
      <c r="O211" s="320" t="s">
        <v>379</v>
      </c>
      <c r="P211" s="776"/>
      <c r="Q211" s="796" t="s">
        <v>516</v>
      </c>
      <c r="R211" s="779"/>
      <c r="S211" s="780"/>
    </row>
    <row r="212" spans="1:19" s="224" customFormat="1" ht="17.25" customHeight="1">
      <c r="A212" s="222">
        <v>114</v>
      </c>
      <c r="B212" s="260" t="s">
        <v>787</v>
      </c>
      <c r="C212" s="222" t="s">
        <v>579</v>
      </c>
      <c r="D212" s="490">
        <v>154.65</v>
      </c>
      <c r="E212" s="222">
        <v>1</v>
      </c>
      <c r="F212" s="628">
        <v>154.65</v>
      </c>
      <c r="G212" s="222"/>
      <c r="H212" s="222"/>
      <c r="I212" s="222">
        <v>1</v>
      </c>
      <c r="J212" s="217">
        <v>154.65</v>
      </c>
      <c r="K212" s="222"/>
      <c r="L212" s="222"/>
      <c r="M212" s="222"/>
      <c r="N212" s="222"/>
      <c r="O212" s="320" t="s">
        <v>379</v>
      </c>
      <c r="P212" s="222"/>
      <c r="Q212" s="795" t="s">
        <v>516</v>
      </c>
      <c r="R212" s="659"/>
      <c r="S212" s="252"/>
    </row>
    <row r="213" spans="1:19" s="224" customFormat="1" ht="17.25" customHeight="1">
      <c r="A213" s="222">
        <v>115</v>
      </c>
      <c r="B213" s="260" t="s">
        <v>788</v>
      </c>
      <c r="C213" s="222" t="s">
        <v>579</v>
      </c>
      <c r="D213" s="490">
        <v>160.03</v>
      </c>
      <c r="E213" s="222">
        <v>2</v>
      </c>
      <c r="F213" s="628">
        <v>320.06</v>
      </c>
      <c r="G213" s="222"/>
      <c r="H213" s="222"/>
      <c r="I213" s="222">
        <v>2</v>
      </c>
      <c r="J213" s="217">
        <v>320.06</v>
      </c>
      <c r="K213" s="222"/>
      <c r="L213" s="222"/>
      <c r="M213" s="222"/>
      <c r="N213" s="222"/>
      <c r="O213" s="320" t="s">
        <v>379</v>
      </c>
      <c r="P213" s="222"/>
      <c r="Q213" s="795" t="s">
        <v>383</v>
      </c>
      <c r="R213" s="659"/>
      <c r="S213" s="252"/>
    </row>
    <row r="214" spans="1:19" s="224" customFormat="1" ht="15.75">
      <c r="A214" s="974" t="s">
        <v>181</v>
      </c>
      <c r="B214" s="975"/>
      <c r="C214" s="222"/>
      <c r="D214" s="490"/>
      <c r="E214" s="222"/>
      <c r="F214" s="628"/>
      <c r="G214" s="222"/>
      <c r="H214" s="222"/>
      <c r="I214" s="222"/>
      <c r="J214" s="217"/>
      <c r="K214" s="222"/>
      <c r="L214" s="222"/>
      <c r="M214" s="222"/>
      <c r="N214" s="222"/>
      <c r="O214" s="659"/>
      <c r="P214" s="659"/>
      <c r="Q214" s="795"/>
      <c r="R214" s="659"/>
      <c r="S214" s="252"/>
    </row>
    <row r="215" spans="1:19" s="224" customFormat="1" ht="15.75">
      <c r="A215" s="222">
        <v>116</v>
      </c>
      <c r="B215" s="492" t="s">
        <v>182</v>
      </c>
      <c r="C215" s="222" t="s">
        <v>579</v>
      </c>
      <c r="D215" s="490">
        <v>619.004</v>
      </c>
      <c r="E215" s="222">
        <v>1</v>
      </c>
      <c r="F215" s="628">
        <v>619.004</v>
      </c>
      <c r="G215" s="252"/>
      <c r="H215" s="252"/>
      <c r="I215" s="222"/>
      <c r="J215" s="217"/>
      <c r="K215" s="222">
        <v>1</v>
      </c>
      <c r="L215" s="217">
        <v>619.004</v>
      </c>
      <c r="M215" s="252"/>
      <c r="N215" s="252"/>
      <c r="O215" s="320" t="s">
        <v>379</v>
      </c>
      <c r="P215" s="222"/>
      <c r="Q215" s="795" t="s">
        <v>383</v>
      </c>
      <c r="R215" s="659"/>
      <c r="S215" s="252"/>
    </row>
    <row r="216" spans="1:19" ht="15.75">
      <c r="A216" s="976" t="s">
        <v>151</v>
      </c>
      <c r="B216" s="976"/>
      <c r="C216" s="976"/>
      <c r="D216" s="976"/>
      <c r="E216" s="976"/>
      <c r="F216" s="626">
        <v>2508.004</v>
      </c>
      <c r="G216" s="781"/>
      <c r="H216" s="626">
        <v>0</v>
      </c>
      <c r="I216" s="627"/>
      <c r="J216" s="626">
        <v>1889</v>
      </c>
      <c r="K216" s="627"/>
      <c r="L216" s="626">
        <v>619.004</v>
      </c>
      <c r="M216" s="627"/>
      <c r="N216" s="626">
        <v>0</v>
      </c>
      <c r="O216" s="782"/>
      <c r="P216" s="782"/>
      <c r="Q216" s="782"/>
      <c r="R216" s="782"/>
      <c r="S216" s="782"/>
    </row>
    <row r="217" spans="1:19" ht="15">
      <c r="A217" s="961" t="s">
        <v>881</v>
      </c>
      <c r="B217" s="962"/>
      <c r="C217" s="962"/>
      <c r="D217" s="962"/>
      <c r="E217" s="962"/>
      <c r="F217" s="962"/>
      <c r="G217" s="962"/>
      <c r="H217" s="962"/>
      <c r="I217" s="962"/>
      <c r="J217" s="962"/>
      <c r="K217" s="962"/>
      <c r="L217" s="962"/>
      <c r="M217" s="962"/>
      <c r="N217" s="962"/>
      <c r="O217" s="962"/>
      <c r="P217" s="962"/>
      <c r="Q217" s="962"/>
      <c r="R217" s="962"/>
      <c r="S217" s="963"/>
    </row>
    <row r="218" spans="1:19" ht="18" customHeight="1">
      <c r="A218" s="320">
        <v>117</v>
      </c>
      <c r="B218" s="323" t="s">
        <v>227</v>
      </c>
      <c r="C218" s="320" t="s">
        <v>807</v>
      </c>
      <c r="D218" s="480">
        <v>5.43</v>
      </c>
      <c r="E218" s="481">
        <v>11</v>
      </c>
      <c r="F218" s="356">
        <v>59.73</v>
      </c>
      <c r="G218" s="321">
        <v>11</v>
      </c>
      <c r="H218" s="494">
        <v>59.73</v>
      </c>
      <c r="I218" s="321"/>
      <c r="J218" s="494"/>
      <c r="K218" s="321"/>
      <c r="L218" s="321"/>
      <c r="M218" s="322"/>
      <c r="N218" s="322"/>
      <c r="O218" s="320" t="s">
        <v>379</v>
      </c>
      <c r="P218" s="322"/>
      <c r="Q218" s="251" t="s">
        <v>380</v>
      </c>
      <c r="R218" s="322"/>
      <c r="S218" s="322"/>
    </row>
    <row r="219" spans="1:19" ht="15">
      <c r="A219" s="320">
        <v>118</v>
      </c>
      <c r="B219" s="323" t="s">
        <v>261</v>
      </c>
      <c r="C219" s="320" t="s">
        <v>807</v>
      </c>
      <c r="D219" s="480">
        <v>6.62</v>
      </c>
      <c r="E219" s="481">
        <v>6</v>
      </c>
      <c r="F219" s="356">
        <v>39.72</v>
      </c>
      <c r="G219" s="321">
        <v>6</v>
      </c>
      <c r="H219" s="494">
        <v>39.72</v>
      </c>
      <c r="I219" s="321"/>
      <c r="J219" s="494"/>
      <c r="K219" s="321"/>
      <c r="L219" s="321"/>
      <c r="M219" s="322"/>
      <c r="N219" s="322"/>
      <c r="O219" s="320" t="s">
        <v>379</v>
      </c>
      <c r="P219" s="322"/>
      <c r="Q219" s="795" t="s">
        <v>381</v>
      </c>
      <c r="R219" s="322"/>
      <c r="S219" s="322"/>
    </row>
    <row r="220" spans="1:19" ht="15">
      <c r="A220" s="320">
        <v>119</v>
      </c>
      <c r="B220" s="323" t="s">
        <v>117</v>
      </c>
      <c r="C220" s="320" t="s">
        <v>807</v>
      </c>
      <c r="D220" s="480">
        <v>5.14</v>
      </c>
      <c r="E220" s="481">
        <v>4</v>
      </c>
      <c r="F220" s="356">
        <v>20.56</v>
      </c>
      <c r="G220" s="321">
        <v>4</v>
      </c>
      <c r="H220" s="494">
        <v>20.56</v>
      </c>
      <c r="I220" s="321"/>
      <c r="J220" s="494"/>
      <c r="K220" s="321"/>
      <c r="L220" s="321"/>
      <c r="M220" s="322"/>
      <c r="N220" s="322"/>
      <c r="O220" s="320" t="s">
        <v>379</v>
      </c>
      <c r="P220" s="322"/>
      <c r="Q220" s="795" t="s">
        <v>308</v>
      </c>
      <c r="R220" s="322"/>
      <c r="S220" s="322"/>
    </row>
    <row r="221" spans="1:19" ht="27.75" customHeight="1">
      <c r="A221" s="320">
        <v>120</v>
      </c>
      <c r="B221" s="323" t="s">
        <v>116</v>
      </c>
      <c r="C221" s="320" t="s">
        <v>807</v>
      </c>
      <c r="D221" s="480">
        <v>20.33</v>
      </c>
      <c r="E221" s="481">
        <v>2</v>
      </c>
      <c r="F221" s="356">
        <v>40.66</v>
      </c>
      <c r="G221" s="321"/>
      <c r="H221" s="321"/>
      <c r="I221" s="321">
        <v>2</v>
      </c>
      <c r="J221" s="321">
        <v>40.66</v>
      </c>
      <c r="K221" s="321"/>
      <c r="L221" s="321"/>
      <c r="M221" s="322"/>
      <c r="N221" s="322"/>
      <c r="O221" s="320" t="s">
        <v>379</v>
      </c>
      <c r="P221" s="322"/>
      <c r="Q221" s="795" t="s">
        <v>308</v>
      </c>
      <c r="R221" s="322"/>
      <c r="S221" s="322"/>
    </row>
    <row r="222" spans="1:19" ht="28.5" customHeight="1">
      <c r="A222" s="320">
        <v>121</v>
      </c>
      <c r="B222" s="323" t="s">
        <v>111</v>
      </c>
      <c r="C222" s="320" t="s">
        <v>807</v>
      </c>
      <c r="D222" s="480">
        <v>16.93</v>
      </c>
      <c r="E222" s="481">
        <v>1</v>
      </c>
      <c r="F222" s="357">
        <v>16.93</v>
      </c>
      <c r="G222" s="321"/>
      <c r="H222" s="321"/>
      <c r="I222" s="321">
        <v>1</v>
      </c>
      <c r="J222" s="321">
        <v>16.93</v>
      </c>
      <c r="K222" s="321"/>
      <c r="L222" s="321"/>
      <c r="M222" s="322"/>
      <c r="N222" s="322"/>
      <c r="O222" s="320" t="s">
        <v>379</v>
      </c>
      <c r="P222" s="322"/>
      <c r="Q222" s="795" t="s">
        <v>517</v>
      </c>
      <c r="R222" s="322"/>
      <c r="S222" s="322"/>
    </row>
    <row r="223" spans="1:19" ht="18.75" customHeight="1">
      <c r="A223" s="320">
        <v>122</v>
      </c>
      <c r="B223" s="323" t="s">
        <v>118</v>
      </c>
      <c r="C223" s="320" t="s">
        <v>807</v>
      </c>
      <c r="D223" s="783">
        <v>27</v>
      </c>
      <c r="E223" s="784">
        <v>1</v>
      </c>
      <c r="F223" s="771">
        <v>27</v>
      </c>
      <c r="G223" s="321"/>
      <c r="H223" s="494"/>
      <c r="I223" s="321">
        <v>1</v>
      </c>
      <c r="J223" s="494">
        <v>27</v>
      </c>
      <c r="K223" s="321"/>
      <c r="L223" s="321"/>
      <c r="M223" s="322"/>
      <c r="N223" s="322"/>
      <c r="O223" s="320" t="s">
        <v>379</v>
      </c>
      <c r="P223" s="322"/>
      <c r="Q223" s="795" t="s">
        <v>518</v>
      </c>
      <c r="R223" s="322"/>
      <c r="S223" s="322"/>
    </row>
    <row r="224" spans="1:19" ht="27.75" customHeight="1">
      <c r="A224" s="320">
        <v>123</v>
      </c>
      <c r="B224" s="323" t="s">
        <v>119</v>
      </c>
      <c r="C224" s="320" t="s">
        <v>807</v>
      </c>
      <c r="D224" s="785">
        <v>15.14</v>
      </c>
      <c r="E224" s="786">
        <v>1</v>
      </c>
      <c r="F224" s="787">
        <v>15.14</v>
      </c>
      <c r="G224" s="321"/>
      <c r="H224" s="494"/>
      <c r="I224" s="321">
        <v>1</v>
      </c>
      <c r="J224" s="494">
        <v>15.14</v>
      </c>
      <c r="K224" s="321"/>
      <c r="L224" s="321"/>
      <c r="M224" s="322"/>
      <c r="N224" s="322"/>
      <c r="O224" s="320" t="s">
        <v>379</v>
      </c>
      <c r="P224" s="322"/>
      <c r="Q224" s="795" t="s">
        <v>518</v>
      </c>
      <c r="R224" s="322"/>
      <c r="S224" s="322"/>
    </row>
    <row r="225" spans="1:19" ht="30">
      <c r="A225" s="320">
        <v>124</v>
      </c>
      <c r="B225" s="323" t="s">
        <v>112</v>
      </c>
      <c r="C225" s="320" t="s">
        <v>807</v>
      </c>
      <c r="D225" s="482">
        <v>3.74</v>
      </c>
      <c r="E225" s="481">
        <v>16</v>
      </c>
      <c r="F225" s="356">
        <v>59.84</v>
      </c>
      <c r="G225" s="321">
        <v>16</v>
      </c>
      <c r="H225" s="321">
        <v>59.84</v>
      </c>
      <c r="I225" s="321"/>
      <c r="J225" s="494"/>
      <c r="K225" s="321"/>
      <c r="L225" s="321"/>
      <c r="M225" s="322"/>
      <c r="N225" s="322"/>
      <c r="O225" s="320" t="s">
        <v>379</v>
      </c>
      <c r="P225" s="322"/>
      <c r="Q225" s="795" t="s">
        <v>518</v>
      </c>
      <c r="R225" s="322"/>
      <c r="S225" s="322"/>
    </row>
    <row r="226" spans="1:19" ht="45">
      <c r="A226" s="320">
        <v>125</v>
      </c>
      <c r="B226" s="323" t="s">
        <v>222</v>
      </c>
      <c r="C226" s="320" t="s">
        <v>807</v>
      </c>
      <c r="D226" s="783">
        <v>5.787</v>
      </c>
      <c r="E226" s="784">
        <v>1</v>
      </c>
      <c r="F226" s="771">
        <v>5.787</v>
      </c>
      <c r="G226" s="321"/>
      <c r="H226" s="494"/>
      <c r="I226" s="321">
        <v>1</v>
      </c>
      <c r="J226" s="494">
        <v>5.787</v>
      </c>
      <c r="K226" s="321"/>
      <c r="L226" s="321"/>
      <c r="M226" s="322"/>
      <c r="N226" s="322"/>
      <c r="O226" s="320" t="s">
        <v>379</v>
      </c>
      <c r="P226" s="322"/>
      <c r="Q226" s="795" t="s">
        <v>519</v>
      </c>
      <c r="R226" s="322"/>
      <c r="S226" s="322"/>
    </row>
    <row r="227" spans="1:19" ht="60">
      <c r="A227" s="320">
        <v>126</v>
      </c>
      <c r="B227" s="323" t="s">
        <v>223</v>
      </c>
      <c r="C227" s="320" t="s">
        <v>807</v>
      </c>
      <c r="D227" s="783">
        <v>7.324</v>
      </c>
      <c r="E227" s="784">
        <v>1</v>
      </c>
      <c r="F227" s="771">
        <v>7.324</v>
      </c>
      <c r="G227" s="321"/>
      <c r="H227" s="494"/>
      <c r="I227" s="321">
        <v>1</v>
      </c>
      <c r="J227" s="494">
        <v>7.324</v>
      </c>
      <c r="K227" s="321"/>
      <c r="L227" s="321"/>
      <c r="M227" s="322"/>
      <c r="N227" s="322"/>
      <c r="O227" s="320" t="s">
        <v>379</v>
      </c>
      <c r="P227" s="322"/>
      <c r="Q227" s="795" t="s">
        <v>519</v>
      </c>
      <c r="R227" s="322"/>
      <c r="S227" s="322"/>
    </row>
    <row r="228" spans="1:19" ht="30">
      <c r="A228" s="320">
        <v>127</v>
      </c>
      <c r="B228" s="323" t="s">
        <v>257</v>
      </c>
      <c r="C228" s="320" t="s">
        <v>807</v>
      </c>
      <c r="D228" s="783">
        <v>32.4</v>
      </c>
      <c r="E228" s="507">
        <v>1</v>
      </c>
      <c r="F228" s="788">
        <v>32.4</v>
      </c>
      <c r="G228" s="789"/>
      <c r="H228" s="790"/>
      <c r="I228" s="507">
        <v>1</v>
      </c>
      <c r="J228" s="790">
        <v>32.4</v>
      </c>
      <c r="K228" s="321"/>
      <c r="L228" s="321"/>
      <c r="M228" s="322"/>
      <c r="N228" s="322"/>
      <c r="O228" s="320" t="s">
        <v>379</v>
      </c>
      <c r="P228" s="322"/>
      <c r="Q228" s="795" t="s">
        <v>520</v>
      </c>
      <c r="R228" s="322"/>
      <c r="S228" s="322"/>
    </row>
    <row r="229" spans="1:19" ht="30">
      <c r="A229" s="320">
        <v>128</v>
      </c>
      <c r="B229" s="323" t="s">
        <v>258</v>
      </c>
      <c r="C229" s="320" t="s">
        <v>807</v>
      </c>
      <c r="D229" s="783">
        <v>48.6</v>
      </c>
      <c r="E229" s="507">
        <v>1</v>
      </c>
      <c r="F229" s="788">
        <v>48.6</v>
      </c>
      <c r="G229" s="789"/>
      <c r="H229" s="790"/>
      <c r="I229" s="507">
        <v>1</v>
      </c>
      <c r="J229" s="790">
        <v>48.6</v>
      </c>
      <c r="K229" s="321"/>
      <c r="L229" s="321"/>
      <c r="M229" s="322"/>
      <c r="N229" s="322"/>
      <c r="O229" s="320" t="s">
        <v>379</v>
      </c>
      <c r="P229" s="322"/>
      <c r="Q229" s="795" t="s">
        <v>520</v>
      </c>
      <c r="R229" s="322"/>
      <c r="S229" s="322"/>
    </row>
    <row r="230" spans="1:19" ht="30">
      <c r="A230" s="320">
        <v>129</v>
      </c>
      <c r="B230" s="323" t="s">
        <v>259</v>
      </c>
      <c r="C230" s="320" t="s">
        <v>807</v>
      </c>
      <c r="D230" s="783">
        <v>31.293</v>
      </c>
      <c r="E230" s="507">
        <v>2</v>
      </c>
      <c r="F230" s="788">
        <v>62.59</v>
      </c>
      <c r="G230" s="789"/>
      <c r="H230" s="790"/>
      <c r="I230" s="507">
        <v>2</v>
      </c>
      <c r="J230" s="790">
        <v>62.59</v>
      </c>
      <c r="K230" s="321"/>
      <c r="L230" s="321"/>
      <c r="M230" s="322"/>
      <c r="N230" s="322"/>
      <c r="O230" s="320" t="s">
        <v>379</v>
      </c>
      <c r="P230" s="322"/>
      <c r="Q230" s="795" t="s">
        <v>520</v>
      </c>
      <c r="R230" s="322"/>
      <c r="S230" s="322"/>
    </row>
    <row r="231" spans="1:19" ht="30">
      <c r="A231" s="320">
        <v>130</v>
      </c>
      <c r="B231" s="323" t="s">
        <v>260</v>
      </c>
      <c r="C231" s="320" t="s">
        <v>807</v>
      </c>
      <c r="D231" s="783">
        <v>4.86</v>
      </c>
      <c r="E231" s="507">
        <v>1</v>
      </c>
      <c r="F231" s="788">
        <v>4.86</v>
      </c>
      <c r="G231" s="789"/>
      <c r="H231" s="790"/>
      <c r="I231" s="507">
        <v>1</v>
      </c>
      <c r="J231" s="790">
        <v>4.86</v>
      </c>
      <c r="K231" s="321"/>
      <c r="L231" s="321"/>
      <c r="M231" s="322"/>
      <c r="N231" s="322"/>
      <c r="O231" s="320" t="s">
        <v>379</v>
      </c>
      <c r="P231" s="322"/>
      <c r="Q231" s="795" t="s">
        <v>520</v>
      </c>
      <c r="R231" s="322"/>
      <c r="S231" s="322"/>
    </row>
    <row r="232" spans="1:19" ht="30">
      <c r="A232" s="320">
        <v>131</v>
      </c>
      <c r="B232" s="323" t="s">
        <v>249</v>
      </c>
      <c r="C232" s="320" t="s">
        <v>807</v>
      </c>
      <c r="D232" s="783">
        <v>4.86</v>
      </c>
      <c r="E232" s="507">
        <v>1</v>
      </c>
      <c r="F232" s="788">
        <v>4.86</v>
      </c>
      <c r="G232" s="789"/>
      <c r="H232" s="790"/>
      <c r="I232" s="507">
        <v>1</v>
      </c>
      <c r="J232" s="790">
        <v>4.86</v>
      </c>
      <c r="K232" s="321"/>
      <c r="L232" s="321"/>
      <c r="M232" s="322"/>
      <c r="N232" s="322"/>
      <c r="O232" s="320" t="s">
        <v>379</v>
      </c>
      <c r="P232" s="322"/>
      <c r="Q232" s="795" t="s">
        <v>520</v>
      </c>
      <c r="R232" s="322"/>
      <c r="S232" s="322"/>
    </row>
    <row r="233" spans="1:19" ht="15">
      <c r="A233" s="977"/>
      <c r="B233" s="977"/>
      <c r="C233" s="977"/>
      <c r="D233" s="977"/>
      <c r="E233" s="977"/>
      <c r="F233" s="627">
        <v>446.0010000000001</v>
      </c>
      <c r="G233" s="627"/>
      <c r="H233" s="627">
        <v>179.85</v>
      </c>
      <c r="I233" s="627"/>
      <c r="J233" s="627">
        <v>266.15100000000007</v>
      </c>
      <c r="K233" s="627"/>
      <c r="L233" s="627">
        <v>0</v>
      </c>
      <c r="M233" s="627"/>
      <c r="N233" s="627">
        <v>0</v>
      </c>
      <c r="O233" s="762"/>
      <c r="P233" s="762"/>
      <c r="Q233" s="762"/>
      <c r="R233" s="762"/>
      <c r="S233" s="762"/>
    </row>
    <row r="234" spans="1:19" ht="15">
      <c r="A234" s="982"/>
      <c r="B234" s="982"/>
      <c r="C234" s="982"/>
      <c r="D234" s="982"/>
      <c r="E234" s="982"/>
      <c r="F234" s="324">
        <v>46884.00214010527</v>
      </c>
      <c r="G234" s="324"/>
      <c r="H234" s="324">
        <v>2953.0207101999995</v>
      </c>
      <c r="I234" s="324"/>
      <c r="J234" s="324">
        <v>12081.037878225054</v>
      </c>
      <c r="K234" s="324"/>
      <c r="L234" s="324">
        <v>23452.98001288021</v>
      </c>
      <c r="M234" s="324"/>
      <c r="N234" s="324">
        <v>8396.963538799999</v>
      </c>
      <c r="O234" s="325"/>
      <c r="P234" s="325"/>
      <c r="Q234" s="325"/>
      <c r="R234" s="325"/>
      <c r="S234" s="325"/>
    </row>
    <row r="235" spans="1:19" ht="16.5" customHeight="1">
      <c r="A235" s="791"/>
      <c r="B235" s="792" t="s">
        <v>719</v>
      </c>
      <c r="C235" s="793"/>
      <c r="D235" s="793"/>
      <c r="E235" s="793"/>
      <c r="F235" s="794"/>
      <c r="G235" s="793"/>
      <c r="H235" s="793"/>
      <c r="I235" s="793"/>
      <c r="J235" s="793"/>
      <c r="K235" s="793"/>
      <c r="L235" s="793"/>
      <c r="M235" s="793"/>
      <c r="N235" s="793"/>
      <c r="O235" s="793"/>
      <c r="P235" s="793"/>
      <c r="Q235" s="791"/>
      <c r="R235" s="791"/>
      <c r="S235" s="791"/>
    </row>
    <row r="236" spans="1:19" ht="16.5" customHeight="1">
      <c r="A236" s="791"/>
      <c r="B236" s="973" t="s">
        <v>134</v>
      </c>
      <c r="C236" s="973"/>
      <c r="D236" s="973"/>
      <c r="E236" s="973"/>
      <c r="F236" s="973"/>
      <c r="G236" s="973"/>
      <c r="H236" s="973"/>
      <c r="I236" s="973"/>
      <c r="J236" s="973"/>
      <c r="K236" s="973"/>
      <c r="L236" s="973"/>
      <c r="M236" s="973"/>
      <c r="N236" s="973"/>
      <c r="O236" s="973"/>
      <c r="P236" s="973"/>
      <c r="Q236" s="791"/>
      <c r="R236" s="791"/>
      <c r="S236" s="791"/>
    </row>
    <row r="237" ht="15.75" customHeight="1"/>
    <row r="238" spans="2:12" ht="15.75">
      <c r="B238" s="11" t="s">
        <v>453</v>
      </c>
      <c r="J238" s="964" t="s">
        <v>58</v>
      </c>
      <c r="K238" s="965"/>
      <c r="L238" s="965"/>
    </row>
    <row r="239" spans="2:12" ht="15.75">
      <c r="B239" s="12" t="s">
        <v>638</v>
      </c>
      <c r="J239" s="326"/>
      <c r="K239" s="326" t="s">
        <v>639</v>
      </c>
      <c r="L239" s="326"/>
    </row>
    <row r="240" ht="3" customHeight="1">
      <c r="B240" s="12"/>
    </row>
    <row r="241" ht="15.75">
      <c r="B241" s="201" t="s">
        <v>35</v>
      </c>
    </row>
    <row r="242" ht="15.75">
      <c r="B242" s="13" t="s">
        <v>640</v>
      </c>
    </row>
  </sheetData>
  <mergeCells count="74">
    <mergeCell ref="A1:S1"/>
    <mergeCell ref="A2:A5"/>
    <mergeCell ref="B2:B5"/>
    <mergeCell ref="C2:C5"/>
    <mergeCell ref="D2:D5"/>
    <mergeCell ref="E2:F2"/>
    <mergeCell ref="G2:N2"/>
    <mergeCell ref="O2:O4"/>
    <mergeCell ref="P2:P4"/>
    <mergeCell ref="Q2:Q4"/>
    <mergeCell ref="G4:G5"/>
    <mergeCell ref="H4:H5"/>
    <mergeCell ref="M4:M5"/>
    <mergeCell ref="N4:N5"/>
    <mergeCell ref="G3:H3"/>
    <mergeCell ref="I3:J3"/>
    <mergeCell ref="K3:L3"/>
    <mergeCell ref="M3:N3"/>
    <mergeCell ref="A7:S7"/>
    <mergeCell ref="A8:F8"/>
    <mergeCell ref="I4:I5"/>
    <mergeCell ref="J4:J5"/>
    <mergeCell ref="K4:K5"/>
    <mergeCell ref="L4:L5"/>
    <mergeCell ref="R2:R4"/>
    <mergeCell ref="S2:S4"/>
    <mergeCell ref="E3:E5"/>
    <mergeCell ref="F3:F5"/>
    <mergeCell ref="A48:B48"/>
    <mergeCell ref="A55:B55"/>
    <mergeCell ref="A77:A78"/>
    <mergeCell ref="A80:B80"/>
    <mergeCell ref="A86:B86"/>
    <mergeCell ref="A103:B103"/>
    <mergeCell ref="A109:B109"/>
    <mergeCell ref="A118:B118"/>
    <mergeCell ref="A130:B130"/>
    <mergeCell ref="A131:A133"/>
    <mergeCell ref="A134:A136"/>
    <mergeCell ref="A143:E143"/>
    <mergeCell ref="A144:S144"/>
    <mergeCell ref="A148:B148"/>
    <mergeCell ref="A153:B153"/>
    <mergeCell ref="A157:B157"/>
    <mergeCell ref="A158:B158"/>
    <mergeCell ref="A160:B160"/>
    <mergeCell ref="A161:B161"/>
    <mergeCell ref="A165:B165"/>
    <mergeCell ref="A168:B168"/>
    <mergeCell ref="A169:B169"/>
    <mergeCell ref="A171:B171"/>
    <mergeCell ref="A172:E172"/>
    <mergeCell ref="A173:S173"/>
    <mergeCell ref="A175:E175"/>
    <mergeCell ref="A176:S176"/>
    <mergeCell ref="A177:B177"/>
    <mergeCell ref="A178:B178"/>
    <mergeCell ref="A186:B186"/>
    <mergeCell ref="A187:B187"/>
    <mergeCell ref="A196:B196"/>
    <mergeCell ref="A197:B197"/>
    <mergeCell ref="A201:B201"/>
    <mergeCell ref="A202:E202"/>
    <mergeCell ref="A203:S203"/>
    <mergeCell ref="A205:E205"/>
    <mergeCell ref="A206:S206"/>
    <mergeCell ref="A207:B207"/>
    <mergeCell ref="A234:E234"/>
    <mergeCell ref="B236:P236"/>
    <mergeCell ref="J238:L238"/>
    <mergeCell ref="A214:B214"/>
    <mergeCell ref="A216:E216"/>
    <mergeCell ref="A217:S217"/>
    <mergeCell ref="A233:E233"/>
  </mergeCells>
  <printOptions/>
  <pageMargins left="0.7874015748031497" right="0.7874015748031497" top="0.984251968503937" bottom="0.9055118110236221" header="0.5118110236220472" footer="0.5118110236220472"/>
  <pageSetup horizontalDpi="600" verticalDpi="600" orientation="landscape" paperSize="9" scale="54" r:id="rId3"/>
  <colBreaks count="1" manualBreakCount="1">
    <brk id="1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R225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F14" sqref="F14"/>
      <selection pane="bottomLeft" activeCell="D29" sqref="D29"/>
    </sheetView>
  </sheetViews>
  <sheetFormatPr defaultColWidth="9.00390625" defaultRowHeight="12.75"/>
  <cols>
    <col min="1" max="1" width="5.25390625" style="36" customWidth="1"/>
    <col min="2" max="2" width="12.375" style="36" customWidth="1"/>
    <col min="3" max="3" width="23.25390625" style="36" customWidth="1"/>
    <col min="4" max="4" width="10.875" style="36" customWidth="1"/>
    <col min="5" max="5" width="11.125" style="36" customWidth="1"/>
    <col min="6" max="6" width="11.25390625" style="36" customWidth="1"/>
    <col min="7" max="7" width="11.75390625" style="36" customWidth="1"/>
    <col min="8" max="8" width="11.875" style="36" customWidth="1"/>
    <col min="9" max="9" width="9.00390625" style="36" customWidth="1"/>
    <col min="10" max="10" width="11.375" style="36" customWidth="1"/>
    <col min="11" max="11" width="11.625" style="36" customWidth="1"/>
    <col min="12" max="12" width="11.25390625" style="36" customWidth="1"/>
    <col min="13" max="14" width="10.875" style="36" customWidth="1"/>
    <col min="15" max="15" width="17.875" style="36" customWidth="1"/>
    <col min="16" max="16" width="8.875" style="36" customWidth="1"/>
    <col min="17" max="16384" width="9.125" style="36" customWidth="1"/>
  </cols>
  <sheetData>
    <row r="1" spans="1:16" s="35" customFormat="1" ht="23.25" customHeight="1">
      <c r="A1" s="866" t="s">
        <v>888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54"/>
    </row>
    <row r="2" spans="1:16" s="35" customFormat="1" ht="15" customHeight="1">
      <c r="A2" s="863" t="s">
        <v>802</v>
      </c>
      <c r="B2" s="855" t="s">
        <v>130</v>
      </c>
      <c r="C2" s="856"/>
      <c r="D2" s="861" t="s">
        <v>71</v>
      </c>
      <c r="E2" s="847"/>
      <c r="F2" s="863" t="s">
        <v>803</v>
      </c>
      <c r="G2" s="863"/>
      <c r="H2" s="863"/>
      <c r="I2" s="863"/>
      <c r="J2" s="863"/>
      <c r="K2" s="863"/>
      <c r="L2" s="863"/>
      <c r="M2" s="863"/>
      <c r="N2" s="863"/>
      <c r="O2" s="850" t="s">
        <v>132</v>
      </c>
      <c r="P2" s="850" t="s">
        <v>203</v>
      </c>
    </row>
    <row r="3" spans="1:16" s="35" customFormat="1" ht="27" customHeight="1">
      <c r="A3" s="863"/>
      <c r="B3" s="857"/>
      <c r="C3" s="858"/>
      <c r="D3" s="848"/>
      <c r="E3" s="849"/>
      <c r="F3" s="853">
        <v>2013</v>
      </c>
      <c r="G3" s="841"/>
      <c r="H3" s="841"/>
      <c r="I3" s="841"/>
      <c r="J3" s="841"/>
      <c r="K3" s="20">
        <v>2014</v>
      </c>
      <c r="L3" s="20">
        <v>2015</v>
      </c>
      <c r="M3" s="20">
        <v>2016</v>
      </c>
      <c r="N3" s="20">
        <v>2017</v>
      </c>
      <c r="O3" s="851"/>
      <c r="P3" s="851"/>
    </row>
    <row r="4" spans="1:16" s="35" customFormat="1" ht="14.25" customHeight="1">
      <c r="A4" s="863"/>
      <c r="B4" s="857"/>
      <c r="C4" s="858"/>
      <c r="D4" s="863" t="s">
        <v>914</v>
      </c>
      <c r="E4" s="863" t="s">
        <v>804</v>
      </c>
      <c r="F4" s="855" t="s">
        <v>801</v>
      </c>
      <c r="G4" s="856"/>
      <c r="H4" s="863" t="s">
        <v>280</v>
      </c>
      <c r="I4" s="863"/>
      <c r="J4" s="863"/>
      <c r="K4" s="863" t="s">
        <v>914</v>
      </c>
      <c r="L4" s="863" t="s">
        <v>914</v>
      </c>
      <c r="M4" s="863" t="s">
        <v>914</v>
      </c>
      <c r="N4" s="863" t="s">
        <v>914</v>
      </c>
      <c r="O4" s="851"/>
      <c r="P4" s="851"/>
    </row>
    <row r="5" spans="1:16" s="35" customFormat="1" ht="17.25" customHeight="1">
      <c r="A5" s="863"/>
      <c r="B5" s="857"/>
      <c r="C5" s="858"/>
      <c r="D5" s="863"/>
      <c r="E5" s="863"/>
      <c r="F5" s="859"/>
      <c r="G5" s="860"/>
      <c r="H5" s="864" t="s">
        <v>279</v>
      </c>
      <c r="I5" s="865"/>
      <c r="J5" s="863" t="s">
        <v>746</v>
      </c>
      <c r="K5" s="863"/>
      <c r="L5" s="863"/>
      <c r="M5" s="863"/>
      <c r="N5" s="863"/>
      <c r="O5" s="852"/>
      <c r="P5" s="851"/>
    </row>
    <row r="6" spans="1:16" s="35" customFormat="1" ht="13.5" customHeight="1">
      <c r="A6" s="863"/>
      <c r="B6" s="859"/>
      <c r="C6" s="860"/>
      <c r="D6" s="863"/>
      <c r="E6" s="863"/>
      <c r="F6" s="17" t="s">
        <v>914</v>
      </c>
      <c r="G6" s="17" t="s">
        <v>804</v>
      </c>
      <c r="H6" s="17" t="s">
        <v>747</v>
      </c>
      <c r="I6" s="17" t="s">
        <v>804</v>
      </c>
      <c r="J6" s="863"/>
      <c r="K6" s="863"/>
      <c r="L6" s="863"/>
      <c r="M6" s="863"/>
      <c r="N6" s="863"/>
      <c r="O6" s="18" t="s">
        <v>131</v>
      </c>
      <c r="P6" s="852"/>
    </row>
    <row r="7" spans="1:16" s="35" customFormat="1" ht="12" customHeight="1">
      <c r="A7" s="143">
        <v>1</v>
      </c>
      <c r="B7" s="843">
        <v>2</v>
      </c>
      <c r="C7" s="844"/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43">
        <v>9</v>
      </c>
      <c r="K7" s="143">
        <v>10</v>
      </c>
      <c r="L7" s="143">
        <v>11</v>
      </c>
      <c r="M7" s="143">
        <v>12</v>
      </c>
      <c r="N7" s="143">
        <v>13</v>
      </c>
      <c r="O7" s="143">
        <v>14</v>
      </c>
      <c r="P7" s="143">
        <v>15</v>
      </c>
    </row>
    <row r="8" spans="1:16" ht="32.25" customHeight="1">
      <c r="A8" s="5" t="s">
        <v>64</v>
      </c>
      <c r="B8" s="842" t="s">
        <v>886</v>
      </c>
      <c r="C8" s="842"/>
      <c r="D8" s="424">
        <v>722110.633</v>
      </c>
      <c r="E8" s="425">
        <v>0.9987035950515241</v>
      </c>
      <c r="F8" s="424">
        <v>34342.633</v>
      </c>
      <c r="G8" s="425">
        <v>0.9734307509558675</v>
      </c>
      <c r="H8" s="430">
        <v>0.54985</v>
      </c>
      <c r="I8" s="431">
        <v>0.9539216876875835</v>
      </c>
      <c r="J8" s="28"/>
      <c r="K8" s="424">
        <v>68360</v>
      </c>
      <c r="L8" s="424">
        <v>200754</v>
      </c>
      <c r="M8" s="424">
        <v>216092</v>
      </c>
      <c r="N8" s="424">
        <v>229716</v>
      </c>
      <c r="O8" s="607" t="s">
        <v>795</v>
      </c>
      <c r="P8" s="15"/>
    </row>
    <row r="9" spans="1:16" ht="25.5" customHeight="1">
      <c r="A9" s="845" t="s">
        <v>82</v>
      </c>
      <c r="B9" s="842" t="s">
        <v>135</v>
      </c>
      <c r="C9" s="842"/>
      <c r="D9" s="424">
        <v>327316.285</v>
      </c>
      <c r="E9" s="425">
        <v>0.4526895680656861</v>
      </c>
      <c r="F9" s="424">
        <v>6603.285</v>
      </c>
      <c r="G9" s="425">
        <v>0.1871679633977283</v>
      </c>
      <c r="H9" s="432">
        <v>0.043</v>
      </c>
      <c r="I9" s="433">
        <v>0.07820314631263071</v>
      </c>
      <c r="J9" s="437"/>
      <c r="K9" s="424">
        <v>30895</v>
      </c>
      <c r="L9" s="424">
        <v>88275</v>
      </c>
      <c r="M9" s="424">
        <v>96572</v>
      </c>
      <c r="N9" s="424">
        <v>104971</v>
      </c>
      <c r="O9" s="608" t="s">
        <v>363</v>
      </c>
      <c r="P9" s="15"/>
    </row>
    <row r="10" spans="1:16" ht="13.5" customHeight="1">
      <c r="A10" s="845"/>
      <c r="B10" s="17" t="s">
        <v>889</v>
      </c>
      <c r="C10" s="22" t="s">
        <v>127</v>
      </c>
      <c r="D10" s="208">
        <v>88808</v>
      </c>
      <c r="E10" s="426">
        <v>0.1228244881270648</v>
      </c>
      <c r="F10" s="70">
        <v>0</v>
      </c>
      <c r="G10" s="426">
        <v>0</v>
      </c>
      <c r="H10" s="602">
        <v>0.021</v>
      </c>
      <c r="I10" s="497">
        <v>0.4883720930232559</v>
      </c>
      <c r="J10" s="73">
        <v>9</v>
      </c>
      <c r="K10" s="550">
        <v>1648</v>
      </c>
      <c r="L10" s="550">
        <v>25498</v>
      </c>
      <c r="M10" s="550">
        <v>28050</v>
      </c>
      <c r="N10" s="550">
        <v>33612</v>
      </c>
      <c r="O10" s="607" t="s">
        <v>435</v>
      </c>
      <c r="P10" s="15"/>
    </row>
    <row r="11" spans="1:16" ht="13.5" customHeight="1">
      <c r="A11" s="845"/>
      <c r="B11" s="17" t="s">
        <v>890</v>
      </c>
      <c r="C11" s="22" t="s">
        <v>305</v>
      </c>
      <c r="D11" s="208">
        <v>168113</v>
      </c>
      <c r="E11" s="426">
        <v>0.23250600365400914</v>
      </c>
      <c r="F11" s="70">
        <v>0</v>
      </c>
      <c r="G11" s="426">
        <v>0</v>
      </c>
      <c r="H11" s="602">
        <v>0</v>
      </c>
      <c r="I11" s="497">
        <v>0</v>
      </c>
      <c r="J11" s="73"/>
      <c r="K11" s="550">
        <v>21240</v>
      </c>
      <c r="L11" s="550">
        <v>46354</v>
      </c>
      <c r="M11" s="550">
        <v>49639</v>
      </c>
      <c r="N11" s="550">
        <v>50880</v>
      </c>
      <c r="O11" s="608" t="s">
        <v>363</v>
      </c>
      <c r="P11" s="15"/>
    </row>
    <row r="12" spans="1:16" ht="13.5" customHeight="1">
      <c r="A12" s="845"/>
      <c r="B12" s="17" t="s">
        <v>891</v>
      </c>
      <c r="C12" s="22" t="s">
        <v>592</v>
      </c>
      <c r="D12" s="208">
        <v>52085.47</v>
      </c>
      <c r="E12" s="426">
        <v>0.07203597864615338</v>
      </c>
      <c r="F12" s="545">
        <v>5013.47</v>
      </c>
      <c r="G12" s="426">
        <v>0.14210517484185656</v>
      </c>
      <c r="H12" s="602">
        <v>0.018</v>
      </c>
      <c r="I12" s="497">
        <v>0.4186046511627907</v>
      </c>
      <c r="J12" s="73">
        <v>4</v>
      </c>
      <c r="K12" s="550">
        <v>6973</v>
      </c>
      <c r="L12" s="550">
        <v>12325</v>
      </c>
      <c r="M12" s="550">
        <v>13485</v>
      </c>
      <c r="N12" s="550">
        <v>14289</v>
      </c>
      <c r="O12" s="607" t="s">
        <v>429</v>
      </c>
      <c r="P12" s="15"/>
    </row>
    <row r="13" spans="1:16" ht="13.5" customHeight="1">
      <c r="A13" s="845"/>
      <c r="B13" s="17" t="s">
        <v>892</v>
      </c>
      <c r="C13" s="22" t="s">
        <v>887</v>
      </c>
      <c r="D13" s="208">
        <v>18309.815000000002</v>
      </c>
      <c r="E13" s="426">
        <v>0.025323097638458848</v>
      </c>
      <c r="F13" s="70">
        <v>1589.815</v>
      </c>
      <c r="G13" s="426">
        <v>0.04506278855587172</v>
      </c>
      <c r="H13" s="602">
        <v>0.004</v>
      </c>
      <c r="I13" s="497">
        <v>0.0930232558139535</v>
      </c>
      <c r="J13" s="73">
        <v>4</v>
      </c>
      <c r="K13" s="550">
        <v>1034</v>
      </c>
      <c r="L13" s="550">
        <v>4098</v>
      </c>
      <c r="M13" s="550">
        <v>5398</v>
      </c>
      <c r="N13" s="550">
        <v>6190</v>
      </c>
      <c r="O13" s="608" t="s">
        <v>363</v>
      </c>
      <c r="P13" s="15"/>
    </row>
    <row r="14" spans="1:16" ht="26.25" customHeight="1">
      <c r="A14" s="845"/>
      <c r="B14" s="17" t="s">
        <v>593</v>
      </c>
      <c r="C14" s="17" t="s">
        <v>900</v>
      </c>
      <c r="D14" s="208">
        <v>18239.815000000002</v>
      </c>
      <c r="E14" s="426">
        <v>0.025226285254789645</v>
      </c>
      <c r="F14" s="70">
        <v>1589.815</v>
      </c>
      <c r="G14" s="426">
        <v>1</v>
      </c>
      <c r="H14" s="558">
        <v>0.0035</v>
      </c>
      <c r="I14" s="497">
        <v>0.875</v>
      </c>
      <c r="J14" s="73">
        <v>4</v>
      </c>
      <c r="K14" s="550">
        <v>1034</v>
      </c>
      <c r="L14" s="550">
        <v>4098</v>
      </c>
      <c r="M14" s="550">
        <v>5398</v>
      </c>
      <c r="N14" s="550">
        <v>6120</v>
      </c>
      <c r="O14" s="607" t="s">
        <v>426</v>
      </c>
      <c r="P14" s="15"/>
    </row>
    <row r="15" spans="1:16" ht="25.5" customHeight="1">
      <c r="A15" s="845" t="s">
        <v>83</v>
      </c>
      <c r="B15" s="842" t="s">
        <v>136</v>
      </c>
      <c r="C15" s="842"/>
      <c r="D15" s="424">
        <v>242286.478</v>
      </c>
      <c r="E15" s="425">
        <v>0.3350904495142256</v>
      </c>
      <c r="F15" s="424">
        <v>17908.478</v>
      </c>
      <c r="G15" s="425">
        <v>0.5076099781870723</v>
      </c>
      <c r="H15" s="430">
        <v>0.22199999999999998</v>
      </c>
      <c r="I15" s="431">
        <v>0.4037464763117214</v>
      </c>
      <c r="J15" s="438"/>
      <c r="K15" s="424">
        <v>31400</v>
      </c>
      <c r="L15" s="424">
        <v>61866</v>
      </c>
      <c r="M15" s="424">
        <v>64376</v>
      </c>
      <c r="N15" s="424">
        <v>66736</v>
      </c>
      <c r="O15" s="608" t="s">
        <v>363</v>
      </c>
      <c r="P15" s="15"/>
    </row>
    <row r="16" spans="1:16" ht="12.75">
      <c r="A16" s="845"/>
      <c r="B16" s="22" t="s">
        <v>901</v>
      </c>
      <c r="C16" s="22" t="s">
        <v>127</v>
      </c>
      <c r="D16" s="208">
        <v>0</v>
      </c>
      <c r="E16" s="426">
        <v>0</v>
      </c>
      <c r="F16" s="70">
        <v>0</v>
      </c>
      <c r="G16" s="426">
        <v>0</v>
      </c>
      <c r="H16" s="602">
        <v>0</v>
      </c>
      <c r="I16" s="497">
        <v>0</v>
      </c>
      <c r="J16" s="59"/>
      <c r="K16" s="550">
        <v>0</v>
      </c>
      <c r="L16" s="550">
        <v>0</v>
      </c>
      <c r="M16" s="550">
        <v>0</v>
      </c>
      <c r="N16" s="550">
        <v>0</v>
      </c>
      <c r="O16" s="607" t="s">
        <v>421</v>
      </c>
      <c r="P16" s="15"/>
    </row>
    <row r="17" spans="1:16" ht="14.25" customHeight="1">
      <c r="A17" s="845"/>
      <c r="B17" s="22" t="s">
        <v>902</v>
      </c>
      <c r="C17" s="22" t="s">
        <v>305</v>
      </c>
      <c r="D17" s="208">
        <v>3314</v>
      </c>
      <c r="E17" s="426">
        <v>0.00458337484971053</v>
      </c>
      <c r="F17" s="70">
        <v>0</v>
      </c>
      <c r="G17" s="426">
        <v>0</v>
      </c>
      <c r="H17" s="602">
        <v>0</v>
      </c>
      <c r="I17" s="497">
        <v>0</v>
      </c>
      <c r="J17" s="59"/>
      <c r="K17" s="550">
        <v>675</v>
      </c>
      <c r="L17" s="550">
        <v>654</v>
      </c>
      <c r="M17" s="550">
        <v>964</v>
      </c>
      <c r="N17" s="550">
        <v>1021</v>
      </c>
      <c r="O17" s="608" t="s">
        <v>363</v>
      </c>
      <c r="P17" s="15"/>
    </row>
    <row r="18" spans="1:16" ht="14.25" customHeight="1">
      <c r="A18" s="845"/>
      <c r="B18" s="22" t="s">
        <v>903</v>
      </c>
      <c r="C18" s="22" t="s">
        <v>592</v>
      </c>
      <c r="D18" s="208">
        <v>5207.66</v>
      </c>
      <c r="E18" s="426">
        <v>0.007202371113410844</v>
      </c>
      <c r="F18" s="70">
        <v>1040.66</v>
      </c>
      <c r="G18" s="426">
        <v>0.029497168877230036</v>
      </c>
      <c r="H18" s="602">
        <v>0.045</v>
      </c>
      <c r="I18" s="497">
        <v>0.20270270270270271</v>
      </c>
      <c r="J18" s="73">
        <v>4</v>
      </c>
      <c r="K18" s="550">
        <v>769</v>
      </c>
      <c r="L18" s="550">
        <v>867</v>
      </c>
      <c r="M18" s="550">
        <v>1067</v>
      </c>
      <c r="N18" s="550">
        <v>1464</v>
      </c>
      <c r="O18" s="607" t="s">
        <v>420</v>
      </c>
      <c r="P18" s="15"/>
    </row>
    <row r="19" spans="1:16" ht="14.25" customHeight="1">
      <c r="A19" s="845"/>
      <c r="B19" s="17" t="s">
        <v>904</v>
      </c>
      <c r="C19" s="22" t="s">
        <v>887</v>
      </c>
      <c r="D19" s="208">
        <v>233764.818</v>
      </c>
      <c r="E19" s="426">
        <v>0.3233047035511042</v>
      </c>
      <c r="F19" s="70">
        <v>16867.818</v>
      </c>
      <c r="G19" s="426">
        <v>0.4781128093098423</v>
      </c>
      <c r="H19" s="602">
        <v>0.177</v>
      </c>
      <c r="I19" s="497">
        <v>0.7972972972972974</v>
      </c>
      <c r="J19" s="73">
        <v>5</v>
      </c>
      <c r="K19" s="550">
        <v>29956</v>
      </c>
      <c r="L19" s="550">
        <v>60345</v>
      </c>
      <c r="M19" s="550">
        <v>62345</v>
      </c>
      <c r="N19" s="550">
        <v>64251</v>
      </c>
      <c r="O19" s="608" t="s">
        <v>363</v>
      </c>
      <c r="P19" s="15"/>
    </row>
    <row r="20" spans="1:16" ht="26.25" customHeight="1">
      <c r="A20" s="845"/>
      <c r="B20" s="17" t="s">
        <v>594</v>
      </c>
      <c r="C20" s="17" t="s">
        <v>900</v>
      </c>
      <c r="D20" s="208">
        <v>233764.818</v>
      </c>
      <c r="E20" s="426">
        <v>0.3233047035511042</v>
      </c>
      <c r="F20" s="70">
        <v>16867.818</v>
      </c>
      <c r="G20" s="426">
        <v>1</v>
      </c>
      <c r="H20" s="602">
        <v>0.168</v>
      </c>
      <c r="I20" s="497">
        <v>0.9491525423728815</v>
      </c>
      <c r="J20" s="73">
        <v>5</v>
      </c>
      <c r="K20" s="550">
        <v>29956</v>
      </c>
      <c r="L20" s="550">
        <v>60345</v>
      </c>
      <c r="M20" s="550">
        <v>62345</v>
      </c>
      <c r="N20" s="550">
        <v>64251</v>
      </c>
      <c r="O20" s="607" t="s">
        <v>476</v>
      </c>
      <c r="P20" s="15"/>
    </row>
    <row r="21" spans="1:16" s="25" customFormat="1" ht="25.5" customHeight="1">
      <c r="A21" s="836" t="s">
        <v>84</v>
      </c>
      <c r="B21" s="835" t="s">
        <v>748</v>
      </c>
      <c r="C21" s="874"/>
      <c r="D21" s="427">
        <v>70236</v>
      </c>
      <c r="E21" s="428">
        <v>0.09713877970557296</v>
      </c>
      <c r="F21" s="427">
        <v>975</v>
      </c>
      <c r="G21" s="428">
        <v>0.027636057555108565</v>
      </c>
      <c r="H21" s="427">
        <v>0.0987</v>
      </c>
      <c r="I21" s="434">
        <v>0.17950350095480586</v>
      </c>
      <c r="J21" s="439"/>
      <c r="K21" s="427">
        <v>879</v>
      </c>
      <c r="L21" s="427">
        <v>30942</v>
      </c>
      <c r="M21" s="427">
        <v>31988</v>
      </c>
      <c r="N21" s="427">
        <v>32606</v>
      </c>
      <c r="O21" s="608" t="s">
        <v>363</v>
      </c>
      <c r="P21" s="72"/>
    </row>
    <row r="22" spans="1:16" s="25" customFormat="1" ht="12.75">
      <c r="A22" s="837"/>
      <c r="B22" s="3" t="s">
        <v>905</v>
      </c>
      <c r="C22" s="22" t="s">
        <v>127</v>
      </c>
      <c r="D22" s="435">
        <v>0</v>
      </c>
      <c r="E22" s="436">
        <v>0</v>
      </c>
      <c r="F22" s="71">
        <v>0</v>
      </c>
      <c r="G22" s="426">
        <v>0</v>
      </c>
      <c r="H22" s="71">
        <v>0</v>
      </c>
      <c r="I22" s="551">
        <v>0</v>
      </c>
      <c r="J22" s="71"/>
      <c r="K22" s="552">
        <v>0</v>
      </c>
      <c r="L22" s="550">
        <v>0</v>
      </c>
      <c r="M22" s="550">
        <v>0</v>
      </c>
      <c r="N22" s="550">
        <v>0</v>
      </c>
      <c r="O22" s="607" t="s">
        <v>477</v>
      </c>
      <c r="P22" s="72"/>
    </row>
    <row r="23" spans="1:16" s="25" customFormat="1" ht="12.75">
      <c r="A23" s="837"/>
      <c r="B23" s="3" t="s">
        <v>906</v>
      </c>
      <c r="C23" s="22" t="s">
        <v>305</v>
      </c>
      <c r="D23" s="435">
        <v>52828</v>
      </c>
      <c r="E23" s="436">
        <v>0.07306292292109472</v>
      </c>
      <c r="F23" s="71">
        <v>0</v>
      </c>
      <c r="G23" s="426">
        <v>0</v>
      </c>
      <c r="H23" s="71">
        <v>0</v>
      </c>
      <c r="I23" s="551">
        <v>0</v>
      </c>
      <c r="J23" s="71"/>
      <c r="K23" s="552">
        <v>0</v>
      </c>
      <c r="L23" s="550">
        <v>25964</v>
      </c>
      <c r="M23" s="550">
        <v>26864</v>
      </c>
      <c r="N23" s="550">
        <v>27154</v>
      </c>
      <c r="O23" s="608" t="s">
        <v>363</v>
      </c>
      <c r="P23" s="72"/>
    </row>
    <row r="24" spans="1:16" s="25" customFormat="1" ht="17.25" customHeight="1">
      <c r="A24" s="838"/>
      <c r="B24" s="3" t="s">
        <v>907</v>
      </c>
      <c r="C24" s="22" t="s">
        <v>592</v>
      </c>
      <c r="D24" s="435">
        <v>17408</v>
      </c>
      <c r="E24" s="436">
        <v>0.024075856784478246</v>
      </c>
      <c r="F24" s="71">
        <v>975</v>
      </c>
      <c r="G24" s="426">
        <v>0.027636057555108565</v>
      </c>
      <c r="H24" s="71">
        <v>0.0987</v>
      </c>
      <c r="I24" s="551">
        <v>1</v>
      </c>
      <c r="J24" s="73">
        <v>6</v>
      </c>
      <c r="K24" s="552">
        <v>879</v>
      </c>
      <c r="L24" s="550">
        <v>4978</v>
      </c>
      <c r="M24" s="550">
        <v>5124</v>
      </c>
      <c r="N24" s="550">
        <v>5452</v>
      </c>
      <c r="O24" s="609"/>
      <c r="P24" s="72"/>
    </row>
    <row r="25" spans="1:16" s="25" customFormat="1" ht="25.5" customHeight="1">
      <c r="A25" s="836" t="s">
        <v>882</v>
      </c>
      <c r="B25" s="839" t="s">
        <v>137</v>
      </c>
      <c r="C25" s="840"/>
      <c r="D25" s="427">
        <v>16226</v>
      </c>
      <c r="E25" s="428">
        <v>0.02244111053452114</v>
      </c>
      <c r="F25" s="427">
        <v>280</v>
      </c>
      <c r="G25" s="428">
        <v>0.00793650883633887</v>
      </c>
      <c r="H25" s="427">
        <v>0.04965</v>
      </c>
      <c r="I25" s="434">
        <v>0.09029735382377013</v>
      </c>
      <c r="J25" s="439"/>
      <c r="K25" s="427">
        <v>764</v>
      </c>
      <c r="L25" s="427">
        <v>4087</v>
      </c>
      <c r="M25" s="427">
        <v>5177</v>
      </c>
      <c r="N25" s="427">
        <v>5918</v>
      </c>
      <c r="O25" s="608"/>
      <c r="P25" s="72"/>
    </row>
    <row r="26" spans="1:16" s="25" customFormat="1" ht="12.75">
      <c r="A26" s="837"/>
      <c r="B26" s="10" t="s">
        <v>908</v>
      </c>
      <c r="C26" s="22" t="s">
        <v>127</v>
      </c>
      <c r="D26" s="435">
        <v>0</v>
      </c>
      <c r="E26" s="436">
        <v>0</v>
      </c>
      <c r="F26" s="71">
        <v>0</v>
      </c>
      <c r="G26" s="426">
        <v>0</v>
      </c>
      <c r="H26" s="71">
        <v>0</v>
      </c>
      <c r="I26" s="551">
        <v>0</v>
      </c>
      <c r="J26" s="71"/>
      <c r="K26" s="552">
        <v>0</v>
      </c>
      <c r="L26" s="550">
        <v>0</v>
      </c>
      <c r="M26" s="550">
        <v>0</v>
      </c>
      <c r="N26" s="550">
        <v>0</v>
      </c>
      <c r="O26" s="607" t="s">
        <v>415</v>
      </c>
      <c r="P26" s="72"/>
    </row>
    <row r="27" spans="1:16" s="25" customFormat="1" ht="12.75">
      <c r="A27" s="837"/>
      <c r="B27" s="10" t="s">
        <v>909</v>
      </c>
      <c r="C27" s="22" t="s">
        <v>305</v>
      </c>
      <c r="D27" s="435">
        <v>0</v>
      </c>
      <c r="E27" s="436">
        <v>0</v>
      </c>
      <c r="F27" s="71">
        <v>0</v>
      </c>
      <c r="G27" s="426">
        <v>0</v>
      </c>
      <c r="H27" s="71">
        <v>0</v>
      </c>
      <c r="I27" s="551">
        <v>0</v>
      </c>
      <c r="J27" s="71"/>
      <c r="K27" s="552">
        <v>0</v>
      </c>
      <c r="L27" s="550">
        <v>0</v>
      </c>
      <c r="M27" s="550">
        <v>0</v>
      </c>
      <c r="N27" s="550">
        <v>0</v>
      </c>
      <c r="O27" s="608" t="s">
        <v>363</v>
      </c>
      <c r="P27" s="72"/>
    </row>
    <row r="28" spans="1:16" s="25" customFormat="1" ht="12.75">
      <c r="A28" s="837"/>
      <c r="B28" s="10" t="s">
        <v>910</v>
      </c>
      <c r="C28" s="22" t="s">
        <v>592</v>
      </c>
      <c r="D28" s="435">
        <v>16226</v>
      </c>
      <c r="E28" s="436">
        <v>0.02244111053452114</v>
      </c>
      <c r="F28" s="71">
        <v>280</v>
      </c>
      <c r="G28" s="426">
        <v>0.00793650883633887</v>
      </c>
      <c r="H28" s="71">
        <v>0.04965</v>
      </c>
      <c r="I28" s="551">
        <v>1</v>
      </c>
      <c r="J28" s="73">
        <v>6</v>
      </c>
      <c r="K28" s="552">
        <v>764</v>
      </c>
      <c r="L28" s="550">
        <v>4087</v>
      </c>
      <c r="M28" s="550">
        <v>5177</v>
      </c>
      <c r="N28" s="550">
        <v>5918</v>
      </c>
      <c r="O28" s="609"/>
      <c r="P28" s="72"/>
    </row>
    <row r="29" spans="1:16" s="25" customFormat="1" ht="27" customHeight="1">
      <c r="A29" s="836" t="s">
        <v>883</v>
      </c>
      <c r="B29" s="834" t="s">
        <v>138</v>
      </c>
      <c r="C29" s="834"/>
      <c r="D29" s="427">
        <v>66045.87</v>
      </c>
      <c r="E29" s="428">
        <v>0.09134368723151816</v>
      </c>
      <c r="F29" s="427">
        <v>8575.87</v>
      </c>
      <c r="G29" s="428">
        <v>0.24308024297961936</v>
      </c>
      <c r="H29" s="427">
        <v>0.13649999999999998</v>
      </c>
      <c r="I29" s="434">
        <v>0.24824952259707192</v>
      </c>
      <c r="J29" s="439"/>
      <c r="K29" s="427">
        <v>4422</v>
      </c>
      <c r="L29" s="427">
        <v>15584</v>
      </c>
      <c r="M29" s="427">
        <v>17979</v>
      </c>
      <c r="N29" s="427">
        <v>19485</v>
      </c>
      <c r="O29" s="608"/>
      <c r="P29" s="72"/>
    </row>
    <row r="30" spans="1:16" s="25" customFormat="1" ht="12.75">
      <c r="A30" s="837"/>
      <c r="B30" s="3" t="s">
        <v>911</v>
      </c>
      <c r="C30" s="22" t="s">
        <v>127</v>
      </c>
      <c r="D30" s="208">
        <v>36533.79</v>
      </c>
      <c r="E30" s="436">
        <v>0.0505274756338582</v>
      </c>
      <c r="F30" s="71">
        <v>5764.79</v>
      </c>
      <c r="G30" s="426">
        <v>0.163401095623707</v>
      </c>
      <c r="H30" s="71">
        <v>0.0489</v>
      </c>
      <c r="I30" s="551">
        <v>0.3582417582417583</v>
      </c>
      <c r="J30" s="73">
        <v>2</v>
      </c>
      <c r="K30" s="552">
        <v>3510</v>
      </c>
      <c r="L30" s="550">
        <v>8673</v>
      </c>
      <c r="M30" s="550">
        <v>9266</v>
      </c>
      <c r="N30" s="550">
        <v>9320</v>
      </c>
      <c r="O30" s="607" t="s">
        <v>410</v>
      </c>
      <c r="P30" s="72"/>
    </row>
    <row r="31" spans="1:16" s="25" customFormat="1" ht="12.75">
      <c r="A31" s="837"/>
      <c r="B31" s="3" t="s">
        <v>912</v>
      </c>
      <c r="C31" s="22" t="s">
        <v>305</v>
      </c>
      <c r="D31" s="208">
        <v>17046</v>
      </c>
      <c r="E31" s="436">
        <v>0.023575198457503225</v>
      </c>
      <c r="F31" s="71">
        <v>1152</v>
      </c>
      <c r="G31" s="426">
        <v>0.032653064926651355</v>
      </c>
      <c r="H31" s="71">
        <v>0.0389</v>
      </c>
      <c r="I31" s="551">
        <v>0.284981684981685</v>
      </c>
      <c r="J31" s="174">
        <v>3</v>
      </c>
      <c r="K31" s="552">
        <v>345</v>
      </c>
      <c r="L31" s="550">
        <v>4143</v>
      </c>
      <c r="M31" s="550">
        <v>5254</v>
      </c>
      <c r="N31" s="550">
        <v>6152</v>
      </c>
      <c r="O31" s="608" t="s">
        <v>363</v>
      </c>
      <c r="P31" s="72"/>
    </row>
    <row r="32" spans="1:16" s="25" customFormat="1" ht="12.75">
      <c r="A32" s="838"/>
      <c r="B32" s="3" t="s">
        <v>913</v>
      </c>
      <c r="C32" s="22" t="s">
        <v>592</v>
      </c>
      <c r="D32" s="208">
        <v>12466.08</v>
      </c>
      <c r="E32" s="436">
        <v>0.017241013140156743</v>
      </c>
      <c r="F32" s="71">
        <v>1659.08</v>
      </c>
      <c r="G32" s="426">
        <v>0.04702608242926105</v>
      </c>
      <c r="H32" s="71">
        <v>0.0487</v>
      </c>
      <c r="I32" s="551">
        <v>0.35677655677655684</v>
      </c>
      <c r="J32" s="174">
        <v>4</v>
      </c>
      <c r="K32" s="552">
        <v>567</v>
      </c>
      <c r="L32" s="550">
        <v>2768</v>
      </c>
      <c r="M32" s="550">
        <v>3459</v>
      </c>
      <c r="N32" s="550">
        <v>4013</v>
      </c>
      <c r="O32" s="610"/>
      <c r="P32" s="72"/>
    </row>
    <row r="33" spans="1:16" ht="13.5" customHeight="1">
      <c r="A33" s="5" t="s">
        <v>60</v>
      </c>
      <c r="B33" s="842" t="s">
        <v>129</v>
      </c>
      <c r="C33" s="842"/>
      <c r="D33" s="424">
        <v>937.363</v>
      </c>
      <c r="E33" s="425">
        <v>0.0012964049484759238</v>
      </c>
      <c r="F33" s="173">
        <v>937.363</v>
      </c>
      <c r="G33" s="425">
        <v>0.026569249044132548</v>
      </c>
      <c r="H33" s="446">
        <v>0.02656</v>
      </c>
      <c r="I33" s="605">
        <v>0.04607831231241651</v>
      </c>
      <c r="J33" s="606">
        <v>7</v>
      </c>
      <c r="K33" s="549">
        <v>0</v>
      </c>
      <c r="L33" s="549">
        <v>0</v>
      </c>
      <c r="M33" s="549">
        <v>0</v>
      </c>
      <c r="N33" s="549">
        <v>0</v>
      </c>
      <c r="O33" s="609"/>
      <c r="P33" s="15"/>
    </row>
    <row r="34" spans="1:16" ht="13.5" customHeight="1">
      <c r="A34" s="604"/>
      <c r="B34" s="846" t="s">
        <v>714</v>
      </c>
      <c r="C34" s="846"/>
      <c r="D34" s="424">
        <v>723047.996</v>
      </c>
      <c r="E34" s="425">
        <v>1</v>
      </c>
      <c r="F34" s="441">
        <v>35279.996</v>
      </c>
      <c r="G34" s="546">
        <v>1</v>
      </c>
      <c r="H34" s="424">
        <v>0.57641</v>
      </c>
      <c r="I34" s="425">
        <v>1</v>
      </c>
      <c r="J34" s="440"/>
      <c r="K34" s="424">
        <v>68360</v>
      </c>
      <c r="L34" s="424">
        <v>200754</v>
      </c>
      <c r="M34" s="424">
        <v>216092</v>
      </c>
      <c r="N34" s="424">
        <v>229716</v>
      </c>
      <c r="O34" s="611"/>
      <c r="P34" s="603"/>
    </row>
    <row r="35" spans="6:14" s="35" customFormat="1" ht="12.75">
      <c r="F35" s="114"/>
      <c r="K35" s="115"/>
      <c r="L35" s="115"/>
      <c r="M35" s="115"/>
      <c r="N35" s="115"/>
    </row>
    <row r="225" spans="4:18" ht="12.75">
      <c r="D225" s="68"/>
      <c r="R225" s="68"/>
    </row>
  </sheetData>
  <sheetProtection/>
  <mergeCells count="32">
    <mergeCell ref="F4:G5"/>
    <mergeCell ref="B34:C34"/>
    <mergeCell ref="A21:A24"/>
    <mergeCell ref="B25:C25"/>
    <mergeCell ref="A25:A28"/>
    <mergeCell ref="A29:A32"/>
    <mergeCell ref="B29:C29"/>
    <mergeCell ref="B33:C33"/>
    <mergeCell ref="B21:C21"/>
    <mergeCell ref="A15:A20"/>
    <mergeCell ref="B15:C15"/>
    <mergeCell ref="B7:C7"/>
    <mergeCell ref="B8:C8"/>
    <mergeCell ref="A9:A14"/>
    <mergeCell ref="B9:C9"/>
    <mergeCell ref="A1:P1"/>
    <mergeCell ref="A2:A6"/>
    <mergeCell ref="B2:C6"/>
    <mergeCell ref="D2:E3"/>
    <mergeCell ref="F2:N2"/>
    <mergeCell ref="O2:O5"/>
    <mergeCell ref="P2:P6"/>
    <mergeCell ref="F3:J3"/>
    <mergeCell ref="D4:D6"/>
    <mergeCell ref="E4:E6"/>
    <mergeCell ref="M4:M6"/>
    <mergeCell ref="N4:N6"/>
    <mergeCell ref="H5:I5"/>
    <mergeCell ref="J5:J6"/>
    <mergeCell ref="H4:J4"/>
    <mergeCell ref="K4:K6"/>
    <mergeCell ref="L4:L6"/>
  </mergeCells>
  <printOptions/>
  <pageMargins left="0.3937007874015748" right="0.35433070866141736" top="0.8661417322834646" bottom="0.9448818897637796" header="0.3937007874015748" footer="0.275590551181102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12"/>
  </sheetPr>
  <dimension ref="A1:R205"/>
  <sheetViews>
    <sheetView view="pageBreakPreview" zoomScaleSheetLayoutView="100" zoomScalePageLayoutView="0" workbookViewId="0" topLeftCell="A1">
      <pane ySplit="4" topLeftCell="BM170" activePane="bottomLeft" state="frozen"/>
      <selection pane="topLeft" activeCell="F14" sqref="F14"/>
      <selection pane="bottomLeft" activeCell="A188" sqref="A188:J188"/>
    </sheetView>
  </sheetViews>
  <sheetFormatPr defaultColWidth="9.00390625" defaultRowHeight="12.75"/>
  <cols>
    <col min="1" max="1" width="8.75390625" style="25" customWidth="1"/>
    <col min="2" max="2" width="13.875" style="25" customWidth="1"/>
    <col min="3" max="3" width="78.25390625" style="25" customWidth="1"/>
    <col min="4" max="4" width="11.00390625" style="25" customWidth="1"/>
    <col min="5" max="5" width="9.375" style="25" customWidth="1"/>
    <col min="6" max="6" width="14.625" style="25" customWidth="1"/>
    <col min="7" max="7" width="17.375" style="25" customWidth="1"/>
    <col min="8" max="9" width="14.875" style="25" customWidth="1"/>
    <col min="10" max="10" width="11.75390625" style="25" customWidth="1"/>
    <col min="11" max="16384" width="9.125" style="25" customWidth="1"/>
  </cols>
  <sheetData>
    <row r="1" spans="1:18" ht="36" customHeight="1">
      <c r="A1" s="875" t="s">
        <v>72</v>
      </c>
      <c r="B1" s="875"/>
      <c r="C1" s="876"/>
      <c r="D1" s="876"/>
      <c r="E1" s="876"/>
      <c r="F1" s="876"/>
      <c r="G1" s="876"/>
      <c r="H1" s="876"/>
      <c r="I1" s="876"/>
      <c r="J1" s="876"/>
      <c r="K1" s="31"/>
      <c r="L1" s="31"/>
      <c r="M1" s="31"/>
      <c r="N1" s="31"/>
      <c r="O1" s="31"/>
      <c r="P1" s="31"/>
      <c r="Q1" s="31"/>
      <c r="R1" s="31"/>
    </row>
    <row r="2" spans="1:10" ht="39" customHeight="1">
      <c r="A2" s="850" t="s">
        <v>802</v>
      </c>
      <c r="B2" s="850" t="s">
        <v>297</v>
      </c>
      <c r="C2" s="850" t="s">
        <v>139</v>
      </c>
      <c r="D2" s="850" t="s">
        <v>915</v>
      </c>
      <c r="E2" s="883" t="s">
        <v>600</v>
      </c>
      <c r="F2" s="884"/>
      <c r="G2" s="877" t="s">
        <v>805</v>
      </c>
      <c r="H2" s="880" t="s">
        <v>806</v>
      </c>
      <c r="I2" s="877" t="s">
        <v>798</v>
      </c>
      <c r="J2" s="879" t="s">
        <v>203</v>
      </c>
    </row>
    <row r="3" spans="1:10" ht="46.5" customHeight="1">
      <c r="A3" s="852"/>
      <c r="B3" s="852"/>
      <c r="C3" s="852"/>
      <c r="D3" s="852"/>
      <c r="E3" s="15" t="s">
        <v>578</v>
      </c>
      <c r="F3" s="15" t="s">
        <v>601</v>
      </c>
      <c r="G3" s="878"/>
      <c r="H3" s="880"/>
      <c r="I3" s="878"/>
      <c r="J3" s="879"/>
    </row>
    <row r="4" spans="1:10" ht="13.5" thickBot="1">
      <c r="A4" s="145">
        <v>1</v>
      </c>
      <c r="B4" s="145">
        <v>2</v>
      </c>
      <c r="C4" s="145">
        <v>3</v>
      </c>
      <c r="D4" s="145">
        <v>4</v>
      </c>
      <c r="E4" s="145">
        <v>5</v>
      </c>
      <c r="F4" s="145">
        <v>6</v>
      </c>
      <c r="G4" s="145">
        <v>7</v>
      </c>
      <c r="H4" s="145">
        <v>8</v>
      </c>
      <c r="I4" s="145">
        <v>9</v>
      </c>
      <c r="J4" s="146">
        <v>10</v>
      </c>
    </row>
    <row r="5" spans="1:15" ht="12.75">
      <c r="A5" s="338" t="s">
        <v>918</v>
      </c>
      <c r="B5" s="339"/>
      <c r="C5" s="340" t="s">
        <v>140</v>
      </c>
      <c r="D5" s="419"/>
      <c r="E5" s="410"/>
      <c r="F5" s="410"/>
      <c r="G5" s="346"/>
      <c r="H5" s="347"/>
      <c r="I5" s="347"/>
      <c r="J5" s="420"/>
      <c r="K5" s="421"/>
      <c r="L5" s="421"/>
      <c r="M5" s="421"/>
      <c r="N5" s="421"/>
      <c r="O5" s="421"/>
    </row>
    <row r="6" spans="1:10" ht="12.75">
      <c r="A6" s="568" t="s">
        <v>916</v>
      </c>
      <c r="B6" s="156"/>
      <c r="C6" s="567" t="s">
        <v>141</v>
      </c>
      <c r="D6" s="563"/>
      <c r="E6" s="564"/>
      <c r="F6" s="564"/>
      <c r="G6" s="565"/>
      <c r="H6" s="566"/>
      <c r="I6" s="566"/>
      <c r="J6" s="79"/>
    </row>
    <row r="7" spans="1:10" ht="12.75">
      <c r="A7" s="638" t="s">
        <v>919</v>
      </c>
      <c r="B7" s="156"/>
      <c r="C7" s="567"/>
      <c r="D7" s="563"/>
      <c r="E7" s="564"/>
      <c r="F7" s="564"/>
      <c r="G7" s="565"/>
      <c r="H7" s="566"/>
      <c r="I7" s="566"/>
      <c r="J7" s="79"/>
    </row>
    <row r="8" spans="1:10" ht="12.75">
      <c r="A8" s="568" t="s">
        <v>917</v>
      </c>
      <c r="B8" s="569"/>
      <c r="C8" s="567" t="s">
        <v>142</v>
      </c>
      <c r="D8" s="5"/>
      <c r="E8" s="570"/>
      <c r="F8" s="570"/>
      <c r="G8" s="570"/>
      <c r="H8" s="571"/>
      <c r="I8" s="571"/>
      <c r="J8" s="572"/>
    </row>
    <row r="9" spans="1:10" ht="13.5" thickBot="1">
      <c r="A9" s="33" t="s">
        <v>920</v>
      </c>
      <c r="B9" s="157"/>
      <c r="C9" s="52"/>
      <c r="D9" s="83"/>
      <c r="E9" s="84"/>
      <c r="F9" s="84"/>
      <c r="G9" s="84"/>
      <c r="H9" s="85"/>
      <c r="I9" s="85"/>
      <c r="J9" s="86"/>
    </row>
    <row r="10" spans="1:15" ht="12.75">
      <c r="A10" s="338" t="s">
        <v>570</v>
      </c>
      <c r="B10" s="339"/>
      <c r="C10" s="340" t="s">
        <v>143</v>
      </c>
      <c r="D10" s="345"/>
      <c r="E10" s="341"/>
      <c r="F10" s="341"/>
      <c r="G10" s="341"/>
      <c r="H10" s="342"/>
      <c r="I10" s="342"/>
      <c r="J10" s="409"/>
      <c r="K10" s="421"/>
      <c r="L10" s="421"/>
      <c r="M10" s="421"/>
      <c r="N10" s="421"/>
      <c r="O10" s="421"/>
    </row>
    <row r="11" spans="1:10" ht="12.75">
      <c r="A11" s="575" t="s">
        <v>921</v>
      </c>
      <c r="B11" s="183"/>
      <c r="C11" s="573" t="s">
        <v>141</v>
      </c>
      <c r="D11" s="576"/>
      <c r="E11" s="574"/>
      <c r="F11" s="574"/>
      <c r="G11" s="574"/>
      <c r="H11" s="577"/>
      <c r="I11" s="577"/>
      <c r="J11" s="578"/>
    </row>
    <row r="12" spans="1:10" ht="12.75">
      <c r="A12" s="32" t="s">
        <v>922</v>
      </c>
      <c r="B12" s="182"/>
      <c r="C12" s="197"/>
      <c r="D12" s="60"/>
      <c r="E12" s="60"/>
      <c r="F12" s="60"/>
      <c r="G12" s="198"/>
      <c r="H12" s="81"/>
      <c r="I12" s="81"/>
      <c r="J12" s="82"/>
    </row>
    <row r="13" spans="1:10" ht="11.25" customHeight="1">
      <c r="A13" s="568" t="s">
        <v>923</v>
      </c>
      <c r="B13" s="569"/>
      <c r="C13" s="567" t="s">
        <v>142</v>
      </c>
      <c r="D13" s="5"/>
      <c r="E13" s="570"/>
      <c r="F13" s="570"/>
      <c r="G13" s="570"/>
      <c r="H13" s="571"/>
      <c r="I13" s="571"/>
      <c r="J13" s="572"/>
    </row>
    <row r="14" spans="1:10" ht="13.5" thickBot="1">
      <c r="A14" s="33" t="s">
        <v>924</v>
      </c>
      <c r="B14" s="157"/>
      <c r="C14" s="52"/>
      <c r="D14" s="83"/>
      <c r="E14" s="84"/>
      <c r="F14" s="84"/>
      <c r="G14" s="84"/>
      <c r="H14" s="85"/>
      <c r="I14" s="85"/>
      <c r="J14" s="86"/>
    </row>
    <row r="15" spans="1:10" ht="12.75">
      <c r="A15" s="338" t="s">
        <v>571</v>
      </c>
      <c r="B15" s="339"/>
      <c r="C15" s="340" t="s">
        <v>144</v>
      </c>
      <c r="D15" s="829" t="e">
        <f>F15/E15</f>
        <v>#REF!</v>
      </c>
      <c r="E15" s="830" t="e">
        <f>E16+E20</f>
        <v>#REF!</v>
      </c>
      <c r="F15" s="830" t="e">
        <f>F16+F20</f>
        <v>#REF!</v>
      </c>
      <c r="G15" s="341"/>
      <c r="H15" s="342"/>
      <c r="I15" s="342"/>
      <c r="J15" s="343"/>
    </row>
    <row r="16" spans="1:10" ht="12.75">
      <c r="A16" s="575" t="s">
        <v>925</v>
      </c>
      <c r="B16" s="183"/>
      <c r="C16" s="573" t="s">
        <v>141</v>
      </c>
      <c r="D16" s="579" t="e">
        <f aca="true" t="shared" si="0" ref="D16:D23">F16/E16</f>
        <v>#REF!</v>
      </c>
      <c r="E16" s="570" t="e">
        <f>SUM(E17:E19)</f>
        <v>#REF!</v>
      </c>
      <c r="F16" s="570" t="e">
        <f>SUM(F17:F19)</f>
        <v>#REF!</v>
      </c>
      <c r="G16" s="574"/>
      <c r="H16" s="577"/>
      <c r="I16" s="577"/>
      <c r="J16" s="578"/>
    </row>
    <row r="17" spans="1:10" ht="22.5">
      <c r="A17" s="55" t="s">
        <v>309</v>
      </c>
      <c r="B17" s="509" t="s">
        <v>331</v>
      </c>
      <c r="C17" s="560" t="s">
        <v>255</v>
      </c>
      <c r="D17" s="60" t="e">
        <f t="shared" si="0"/>
        <v>#REF!</v>
      </c>
      <c r="E17" s="60" t="e">
        <f>#REF!</f>
        <v>#REF!</v>
      </c>
      <c r="F17" s="337" t="e">
        <f>#REF!</f>
        <v>#REF!</v>
      </c>
      <c r="G17" s="515" t="s">
        <v>698</v>
      </c>
      <c r="H17" s="520" t="s">
        <v>701</v>
      </c>
      <c r="I17" s="81"/>
      <c r="J17" s="82"/>
    </row>
    <row r="18" spans="1:10" ht="22.5">
      <c r="A18" s="55" t="s">
        <v>315</v>
      </c>
      <c r="B18" s="510" t="s">
        <v>332</v>
      </c>
      <c r="C18" s="560" t="s">
        <v>310</v>
      </c>
      <c r="D18" s="60" t="e">
        <f t="shared" si="0"/>
        <v>#REF!</v>
      </c>
      <c r="E18" s="331" t="e">
        <f>#REF!</f>
        <v>#REF!</v>
      </c>
      <c r="F18" s="337" t="e">
        <f>#REF!</f>
        <v>#REF!</v>
      </c>
      <c r="G18" s="515" t="s">
        <v>698</v>
      </c>
      <c r="H18" s="520" t="s">
        <v>701</v>
      </c>
      <c r="I18" s="81"/>
      <c r="J18" s="82"/>
    </row>
    <row r="19" spans="1:10" ht="22.5">
      <c r="A19" s="55" t="s">
        <v>366</v>
      </c>
      <c r="B19" s="547"/>
      <c r="C19" s="561" t="s">
        <v>311</v>
      </c>
      <c r="D19" s="60" t="e">
        <f>F19/E19</f>
        <v>#REF!</v>
      </c>
      <c r="E19" s="89" t="e">
        <f>#REF!</f>
        <v>#REF!</v>
      </c>
      <c r="F19" s="89" t="e">
        <f>#REF!</f>
        <v>#REF!</v>
      </c>
      <c r="G19" s="515" t="s">
        <v>698</v>
      </c>
      <c r="H19" s="520" t="s">
        <v>701</v>
      </c>
      <c r="I19" s="81"/>
      <c r="J19" s="82"/>
    </row>
    <row r="20" spans="1:11" ht="15" customHeight="1">
      <c r="A20" s="568" t="s">
        <v>926</v>
      </c>
      <c r="B20" s="569"/>
      <c r="C20" s="567" t="s">
        <v>142</v>
      </c>
      <c r="D20" s="579" t="e">
        <f t="shared" si="0"/>
        <v>#REF!</v>
      </c>
      <c r="E20" s="570" t="e">
        <f>E22</f>
        <v>#REF!</v>
      </c>
      <c r="F20" s="570" t="e">
        <f>F21+F22</f>
        <v>#REF!</v>
      </c>
      <c r="G20" s="570"/>
      <c r="H20" s="571"/>
      <c r="I20" s="571"/>
      <c r="J20" s="572"/>
      <c r="K20" s="580"/>
    </row>
    <row r="21" spans="1:10" ht="12.75" customHeight="1">
      <c r="A21" s="581" t="s">
        <v>927</v>
      </c>
      <c r="B21" s="582"/>
      <c r="C21" s="567" t="s">
        <v>29</v>
      </c>
      <c r="D21" s="579"/>
      <c r="E21" s="583"/>
      <c r="F21" s="570"/>
      <c r="G21" s="583"/>
      <c r="H21" s="584"/>
      <c r="I21" s="584"/>
      <c r="J21" s="585"/>
    </row>
    <row r="22" spans="1:10" ht="12.75" customHeight="1">
      <c r="A22" s="568" t="s">
        <v>566</v>
      </c>
      <c r="B22" s="569"/>
      <c r="C22" s="567" t="s">
        <v>30</v>
      </c>
      <c r="D22" s="579" t="e">
        <f t="shared" si="0"/>
        <v>#REF!</v>
      </c>
      <c r="E22" s="570" t="e">
        <f>SUM(E23:E39)</f>
        <v>#REF!</v>
      </c>
      <c r="F22" s="570" t="e">
        <f>SUM(F23:F39)</f>
        <v>#REF!</v>
      </c>
      <c r="G22" s="570"/>
      <c r="H22" s="571"/>
      <c r="I22" s="571"/>
      <c r="J22" s="572"/>
    </row>
    <row r="23" spans="1:10" s="37" customFormat="1" ht="24" customHeight="1">
      <c r="A23" s="34" t="s">
        <v>296</v>
      </c>
      <c r="B23" s="177"/>
      <c r="C23" s="178" t="s">
        <v>312</v>
      </c>
      <c r="D23" s="60" t="e">
        <f t="shared" si="0"/>
        <v>#REF!</v>
      </c>
      <c r="E23" s="179" t="e">
        <f>#REF!</f>
        <v>#REF!</v>
      </c>
      <c r="F23" s="179" t="e">
        <f>#REF!</f>
        <v>#REF!</v>
      </c>
      <c r="G23" s="515" t="s">
        <v>698</v>
      </c>
      <c r="H23" s="520" t="s">
        <v>701</v>
      </c>
      <c r="I23" s="180"/>
      <c r="J23" s="181"/>
    </row>
    <row r="24" spans="1:10" s="37" customFormat="1" ht="24" customHeight="1">
      <c r="A24" s="34" t="s">
        <v>603</v>
      </c>
      <c r="B24" s="332"/>
      <c r="C24" s="178" t="s">
        <v>313</v>
      </c>
      <c r="D24" s="60" t="e">
        <f aca="true" t="shared" si="1" ref="D24:D39">F24/E24</f>
        <v>#REF!</v>
      </c>
      <c r="E24" s="333" t="e">
        <f>#REF!</f>
        <v>#REF!</v>
      </c>
      <c r="F24" s="333" t="e">
        <f>#REF!</f>
        <v>#REF!</v>
      </c>
      <c r="G24" s="515" t="s">
        <v>698</v>
      </c>
      <c r="H24" s="520" t="s">
        <v>701</v>
      </c>
      <c r="I24" s="334"/>
      <c r="J24" s="335"/>
    </row>
    <row r="25" spans="1:10" s="37" customFormat="1" ht="24" customHeight="1">
      <c r="A25" s="34" t="s">
        <v>316</v>
      </c>
      <c r="B25" s="332"/>
      <c r="C25" s="178" t="s">
        <v>314</v>
      </c>
      <c r="D25" s="60" t="e">
        <f t="shared" si="1"/>
        <v>#REF!</v>
      </c>
      <c r="E25" s="333" t="e">
        <f>#REF!</f>
        <v>#REF!</v>
      </c>
      <c r="F25" s="333" t="e">
        <f>#REF!</f>
        <v>#REF!</v>
      </c>
      <c r="G25" s="515" t="s">
        <v>698</v>
      </c>
      <c r="H25" s="520" t="s">
        <v>701</v>
      </c>
      <c r="I25" s="334"/>
      <c r="J25" s="335"/>
    </row>
    <row r="26" spans="1:10" s="37" customFormat="1" ht="24" customHeight="1">
      <c r="A26" s="34" t="s">
        <v>317</v>
      </c>
      <c r="B26" s="332"/>
      <c r="C26" s="178" t="s">
        <v>862</v>
      </c>
      <c r="D26" s="60" t="e">
        <f t="shared" si="1"/>
        <v>#REF!</v>
      </c>
      <c r="E26" s="333" t="e">
        <f>#REF!</f>
        <v>#REF!</v>
      </c>
      <c r="F26" s="333" t="e">
        <f>#REF!</f>
        <v>#REF!</v>
      </c>
      <c r="G26" s="515" t="s">
        <v>698</v>
      </c>
      <c r="H26" s="520" t="s">
        <v>701</v>
      </c>
      <c r="I26" s="334"/>
      <c r="J26" s="335"/>
    </row>
    <row r="27" spans="1:10" s="37" customFormat="1" ht="24" customHeight="1">
      <c r="A27" s="34" t="s">
        <v>318</v>
      </c>
      <c r="B27" s="332"/>
      <c r="C27" s="178" t="s">
        <v>863</v>
      </c>
      <c r="D27" s="60" t="e">
        <f t="shared" si="1"/>
        <v>#REF!</v>
      </c>
      <c r="E27" s="333" t="e">
        <f>#REF!</f>
        <v>#REF!</v>
      </c>
      <c r="F27" s="333" t="e">
        <f>#REF!</f>
        <v>#REF!</v>
      </c>
      <c r="G27" s="515" t="s">
        <v>698</v>
      </c>
      <c r="H27" s="520" t="s">
        <v>701</v>
      </c>
      <c r="I27" s="334"/>
      <c r="J27" s="335"/>
    </row>
    <row r="28" spans="1:10" s="37" customFormat="1" ht="24" customHeight="1">
      <c r="A28" s="34" t="s">
        <v>319</v>
      </c>
      <c r="B28" s="332"/>
      <c r="C28" s="178" t="s">
        <v>864</v>
      </c>
      <c r="D28" s="60" t="e">
        <f t="shared" si="1"/>
        <v>#REF!</v>
      </c>
      <c r="E28" s="333" t="e">
        <f>#REF!</f>
        <v>#REF!</v>
      </c>
      <c r="F28" s="333" t="e">
        <f>#REF!</f>
        <v>#REF!</v>
      </c>
      <c r="G28" s="515" t="s">
        <v>698</v>
      </c>
      <c r="H28" s="520" t="s">
        <v>701</v>
      </c>
      <c r="I28" s="334"/>
      <c r="J28" s="335"/>
    </row>
    <row r="29" spans="1:10" s="37" customFormat="1" ht="24" customHeight="1">
      <c r="A29" s="34" t="s">
        <v>320</v>
      </c>
      <c r="B29" s="332"/>
      <c r="C29" s="178" t="s">
        <v>865</v>
      </c>
      <c r="D29" s="60" t="e">
        <f t="shared" si="1"/>
        <v>#REF!</v>
      </c>
      <c r="E29" s="333" t="e">
        <f>#REF!</f>
        <v>#REF!</v>
      </c>
      <c r="F29" s="333" t="e">
        <f>#REF!</f>
        <v>#REF!</v>
      </c>
      <c r="G29" s="515" t="s">
        <v>698</v>
      </c>
      <c r="H29" s="520" t="s">
        <v>701</v>
      </c>
      <c r="I29" s="334"/>
      <c r="J29" s="335"/>
    </row>
    <row r="30" spans="1:10" s="37" customFormat="1" ht="24" customHeight="1">
      <c r="A30" s="34" t="s">
        <v>321</v>
      </c>
      <c r="B30" s="332"/>
      <c r="C30" s="178" t="s">
        <v>866</v>
      </c>
      <c r="D30" s="60" t="e">
        <f t="shared" si="1"/>
        <v>#REF!</v>
      </c>
      <c r="E30" s="333" t="e">
        <f>#REF!</f>
        <v>#REF!</v>
      </c>
      <c r="F30" s="333" t="e">
        <f>#REF!</f>
        <v>#REF!</v>
      </c>
      <c r="G30" s="515" t="s">
        <v>698</v>
      </c>
      <c r="H30" s="520" t="s">
        <v>701</v>
      </c>
      <c r="I30" s="334"/>
      <c r="J30" s="335"/>
    </row>
    <row r="31" spans="1:10" s="37" customFormat="1" ht="24" customHeight="1">
      <c r="A31" s="34" t="s">
        <v>322</v>
      </c>
      <c r="B31" s="332"/>
      <c r="C31" s="178" t="s">
        <v>867</v>
      </c>
      <c r="D31" s="60" t="e">
        <f t="shared" si="1"/>
        <v>#REF!</v>
      </c>
      <c r="E31" s="333" t="e">
        <f>#REF!</f>
        <v>#REF!</v>
      </c>
      <c r="F31" s="333" t="e">
        <f>#REF!</f>
        <v>#REF!</v>
      </c>
      <c r="G31" s="515" t="s">
        <v>698</v>
      </c>
      <c r="H31" s="520" t="s">
        <v>701</v>
      </c>
      <c r="I31" s="334"/>
      <c r="J31" s="335"/>
    </row>
    <row r="32" spans="1:10" s="37" customFormat="1" ht="24" customHeight="1">
      <c r="A32" s="34" t="s">
        <v>323</v>
      </c>
      <c r="B32" s="332"/>
      <c r="C32" s="178" t="s">
        <v>868</v>
      </c>
      <c r="D32" s="60" t="e">
        <f t="shared" si="1"/>
        <v>#REF!</v>
      </c>
      <c r="E32" s="333" t="e">
        <f>#REF!</f>
        <v>#REF!</v>
      </c>
      <c r="F32" s="333" t="e">
        <f>#REF!</f>
        <v>#REF!</v>
      </c>
      <c r="G32" s="515" t="s">
        <v>698</v>
      </c>
      <c r="H32" s="520" t="s">
        <v>701</v>
      </c>
      <c r="I32" s="334"/>
      <c r="J32" s="335"/>
    </row>
    <row r="33" spans="1:10" s="37" customFormat="1" ht="24" customHeight="1">
      <c r="A33" s="34" t="s">
        <v>324</v>
      </c>
      <c r="B33" s="332"/>
      <c r="C33" s="178" t="s">
        <v>869</v>
      </c>
      <c r="D33" s="60" t="e">
        <f t="shared" si="1"/>
        <v>#REF!</v>
      </c>
      <c r="E33" s="333" t="e">
        <f>#REF!</f>
        <v>#REF!</v>
      </c>
      <c r="F33" s="333" t="e">
        <f>#REF!</f>
        <v>#REF!</v>
      </c>
      <c r="G33" s="515" t="s">
        <v>698</v>
      </c>
      <c r="H33" s="520" t="s">
        <v>701</v>
      </c>
      <c r="I33" s="334"/>
      <c r="J33" s="335"/>
    </row>
    <row r="34" spans="1:10" s="37" customFormat="1" ht="24" customHeight="1">
      <c r="A34" s="34" t="s">
        <v>325</v>
      </c>
      <c r="B34" s="332"/>
      <c r="C34" s="178" t="s">
        <v>870</v>
      </c>
      <c r="D34" s="60" t="e">
        <f t="shared" si="1"/>
        <v>#REF!</v>
      </c>
      <c r="E34" s="333" t="e">
        <f>#REF!</f>
        <v>#REF!</v>
      </c>
      <c r="F34" s="333" t="e">
        <f>#REF!</f>
        <v>#REF!</v>
      </c>
      <c r="G34" s="515" t="s">
        <v>698</v>
      </c>
      <c r="H34" s="520" t="s">
        <v>701</v>
      </c>
      <c r="I34" s="334"/>
      <c r="J34" s="335"/>
    </row>
    <row r="35" spans="1:10" s="37" customFormat="1" ht="24" customHeight="1">
      <c r="A35" s="34" t="s">
        <v>326</v>
      </c>
      <c r="B35" s="332"/>
      <c r="C35" s="178" t="s">
        <v>871</v>
      </c>
      <c r="D35" s="60" t="e">
        <f t="shared" si="1"/>
        <v>#REF!</v>
      </c>
      <c r="E35" s="333" t="e">
        <f>#REF!</f>
        <v>#REF!</v>
      </c>
      <c r="F35" s="333" t="e">
        <f>#REF!</f>
        <v>#REF!</v>
      </c>
      <c r="G35" s="515" t="s">
        <v>698</v>
      </c>
      <c r="H35" s="520" t="s">
        <v>701</v>
      </c>
      <c r="I35" s="334"/>
      <c r="J35" s="335"/>
    </row>
    <row r="36" spans="1:10" s="37" customFormat="1" ht="24" customHeight="1">
      <c r="A36" s="34" t="s">
        <v>327</v>
      </c>
      <c r="B36" s="332"/>
      <c r="C36" s="178" t="s">
        <v>872</v>
      </c>
      <c r="D36" s="60" t="e">
        <f t="shared" si="1"/>
        <v>#REF!</v>
      </c>
      <c r="E36" s="333" t="e">
        <f>#REF!</f>
        <v>#REF!</v>
      </c>
      <c r="F36" s="333" t="e">
        <f>#REF!</f>
        <v>#REF!</v>
      </c>
      <c r="G36" s="515" t="s">
        <v>698</v>
      </c>
      <c r="H36" s="520" t="s">
        <v>701</v>
      </c>
      <c r="I36" s="334"/>
      <c r="J36" s="335"/>
    </row>
    <row r="37" spans="1:10" s="37" customFormat="1" ht="24" customHeight="1">
      <c r="A37" s="34" t="s">
        <v>328</v>
      </c>
      <c r="B37" s="332"/>
      <c r="C37" s="178" t="s">
        <v>873</v>
      </c>
      <c r="D37" s="60" t="e">
        <f t="shared" si="1"/>
        <v>#REF!</v>
      </c>
      <c r="E37" s="333" t="e">
        <f>#REF!</f>
        <v>#REF!</v>
      </c>
      <c r="F37" s="333" t="e">
        <f>#REF!</f>
        <v>#REF!</v>
      </c>
      <c r="G37" s="515" t="s">
        <v>698</v>
      </c>
      <c r="H37" s="520" t="s">
        <v>701</v>
      </c>
      <c r="I37" s="334"/>
      <c r="J37" s="335"/>
    </row>
    <row r="38" spans="1:10" s="37" customFormat="1" ht="24" customHeight="1">
      <c r="A38" s="34" t="s">
        <v>329</v>
      </c>
      <c r="B38" s="332"/>
      <c r="C38" s="178" t="s">
        <v>874</v>
      </c>
      <c r="D38" s="60" t="e">
        <f t="shared" si="1"/>
        <v>#REF!</v>
      </c>
      <c r="E38" s="333" t="e">
        <f>#REF!</f>
        <v>#REF!</v>
      </c>
      <c r="F38" s="333" t="e">
        <f>#REF!</f>
        <v>#REF!</v>
      </c>
      <c r="G38" s="515" t="s">
        <v>698</v>
      </c>
      <c r="H38" s="520" t="s">
        <v>701</v>
      </c>
      <c r="I38" s="334"/>
      <c r="J38" s="335"/>
    </row>
    <row r="39" spans="1:10" s="37" customFormat="1" ht="24" customHeight="1" thickBot="1">
      <c r="A39" s="34" t="s">
        <v>330</v>
      </c>
      <c r="B39" s="332"/>
      <c r="C39" s="178" t="s">
        <v>875</v>
      </c>
      <c r="D39" s="60" t="e">
        <f t="shared" si="1"/>
        <v>#REF!</v>
      </c>
      <c r="E39" s="333" t="e">
        <f>#REF!</f>
        <v>#REF!</v>
      </c>
      <c r="F39" s="333" t="e">
        <f>#REF!</f>
        <v>#REF!</v>
      </c>
      <c r="G39" s="519" t="s">
        <v>698</v>
      </c>
      <c r="H39" s="520" t="s">
        <v>701</v>
      </c>
      <c r="I39" s="334"/>
      <c r="J39" s="335"/>
    </row>
    <row r="40" spans="1:10" ht="12.75">
      <c r="A40" s="338" t="s">
        <v>572</v>
      </c>
      <c r="B40" s="339"/>
      <c r="C40" s="340" t="s">
        <v>145</v>
      </c>
      <c r="D40" s="345"/>
      <c r="E40" s="341"/>
      <c r="F40" s="341" t="e">
        <f>F41+F60</f>
        <v>#REF!</v>
      </c>
      <c r="G40" s="346"/>
      <c r="H40" s="347"/>
      <c r="I40" s="347"/>
      <c r="J40" s="348"/>
    </row>
    <row r="41" spans="1:10" ht="12.75">
      <c r="A41" s="568" t="s">
        <v>0</v>
      </c>
      <c r="B41" s="569"/>
      <c r="C41" s="567" t="s">
        <v>141</v>
      </c>
      <c r="D41" s="579" t="e">
        <f>F41/E41</f>
        <v>#REF!</v>
      </c>
      <c r="E41" s="570" t="e">
        <f>E42+E44</f>
        <v>#REF!</v>
      </c>
      <c r="F41" s="570" t="e">
        <f>F42+F44</f>
        <v>#REF!</v>
      </c>
      <c r="G41" s="565"/>
      <c r="H41" s="566"/>
      <c r="I41" s="566"/>
      <c r="J41" s="82"/>
    </row>
    <row r="42" spans="1:10" ht="15" customHeight="1">
      <c r="A42" s="575" t="s">
        <v>1</v>
      </c>
      <c r="B42" s="183"/>
      <c r="C42" s="573" t="s">
        <v>299</v>
      </c>
      <c r="D42" s="576"/>
      <c r="E42" s="586"/>
      <c r="F42" s="587"/>
      <c r="G42" s="574"/>
      <c r="H42" s="577"/>
      <c r="I42" s="577"/>
      <c r="J42" s="578"/>
    </row>
    <row r="43" spans="1:10" ht="12.75" customHeight="1">
      <c r="A43" s="55" t="s">
        <v>567</v>
      </c>
      <c r="B43" s="158"/>
      <c r="C43" s="50"/>
      <c r="D43" s="189"/>
      <c r="E43" s="188"/>
      <c r="F43" s="92"/>
      <c r="G43" s="199"/>
      <c r="H43" s="88"/>
      <c r="I43" s="88"/>
      <c r="J43" s="82"/>
    </row>
    <row r="44" spans="1:10" ht="15" customHeight="1">
      <c r="A44" s="575" t="s">
        <v>588</v>
      </c>
      <c r="B44" s="183"/>
      <c r="C44" s="573" t="s">
        <v>31</v>
      </c>
      <c r="D44" s="579" t="e">
        <f aca="true" t="shared" si="2" ref="D44:D59">F44/E44</f>
        <v>#REF!</v>
      </c>
      <c r="E44" s="590" t="e">
        <f>SUM(E45:E59)</f>
        <v>#REF!</v>
      </c>
      <c r="F44" s="590" t="e">
        <f>SUM(F45:F59)</f>
        <v>#REF!</v>
      </c>
      <c r="G44" s="587"/>
      <c r="H44" s="588"/>
      <c r="I44" s="589"/>
      <c r="J44" s="87"/>
    </row>
    <row r="45" spans="1:10" ht="22.5">
      <c r="A45" s="32" t="s">
        <v>589</v>
      </c>
      <c r="B45" s="156"/>
      <c r="C45" s="344" t="s">
        <v>704</v>
      </c>
      <c r="D45" s="60" t="e">
        <f t="shared" si="2"/>
        <v>#REF!</v>
      </c>
      <c r="E45" s="331" t="e">
        <f>#REF!</f>
        <v>#REF!</v>
      </c>
      <c r="F45" s="60" t="e">
        <f>#REF!</f>
        <v>#REF!</v>
      </c>
      <c r="G45" s="515" t="s">
        <v>698</v>
      </c>
      <c r="H45" s="520" t="s">
        <v>701</v>
      </c>
      <c r="I45" s="88"/>
      <c r="J45" s="82"/>
    </row>
    <row r="46" spans="1:10" ht="22.5">
      <c r="A46" s="32" t="s">
        <v>658</v>
      </c>
      <c r="B46" s="156"/>
      <c r="C46" s="344" t="s">
        <v>705</v>
      </c>
      <c r="D46" s="60" t="e">
        <f t="shared" si="2"/>
        <v>#REF!</v>
      </c>
      <c r="E46" s="331" t="e">
        <f>#REF!</f>
        <v>#REF!</v>
      </c>
      <c r="F46" s="60" t="e">
        <f>#REF!</f>
        <v>#REF!</v>
      </c>
      <c r="G46" s="515" t="s">
        <v>698</v>
      </c>
      <c r="H46" s="520" t="s">
        <v>701</v>
      </c>
      <c r="I46" s="88"/>
      <c r="J46" s="82"/>
    </row>
    <row r="47" spans="1:10" ht="22.5">
      <c r="A47" s="32" t="s">
        <v>659</v>
      </c>
      <c r="B47" s="156"/>
      <c r="C47" s="344" t="s">
        <v>706</v>
      </c>
      <c r="D47" s="60" t="e">
        <f t="shared" si="2"/>
        <v>#REF!</v>
      </c>
      <c r="E47" s="60" t="e">
        <f>#REF!</f>
        <v>#REF!</v>
      </c>
      <c r="F47" s="60" t="e">
        <f>#REF!</f>
        <v>#REF!</v>
      </c>
      <c r="G47" s="515" t="s">
        <v>698</v>
      </c>
      <c r="H47" s="520" t="s">
        <v>701</v>
      </c>
      <c r="I47" s="88"/>
      <c r="J47" s="82"/>
    </row>
    <row r="48" spans="1:10" ht="22.5">
      <c r="A48" s="32" t="s">
        <v>660</v>
      </c>
      <c r="B48" s="156"/>
      <c r="C48" s="344" t="s">
        <v>646</v>
      </c>
      <c r="D48" s="60" t="e">
        <f t="shared" si="2"/>
        <v>#REF!</v>
      </c>
      <c r="E48" s="60" t="e">
        <f>#REF!</f>
        <v>#REF!</v>
      </c>
      <c r="F48" s="60" t="e">
        <f>#REF!</f>
        <v>#REF!</v>
      </c>
      <c r="G48" s="515" t="s">
        <v>698</v>
      </c>
      <c r="H48" s="520" t="s">
        <v>701</v>
      </c>
      <c r="I48" s="88"/>
      <c r="J48" s="82"/>
    </row>
    <row r="49" spans="1:10" ht="22.5">
      <c r="A49" s="32" t="s">
        <v>661</v>
      </c>
      <c r="B49" s="156"/>
      <c r="C49" s="344" t="s">
        <v>647</v>
      </c>
      <c r="D49" s="60" t="e">
        <f t="shared" si="2"/>
        <v>#REF!</v>
      </c>
      <c r="E49" s="60" t="e">
        <f>#REF!</f>
        <v>#REF!</v>
      </c>
      <c r="F49" s="60" t="e">
        <f>#REF!</f>
        <v>#REF!</v>
      </c>
      <c r="G49" s="515" t="s">
        <v>698</v>
      </c>
      <c r="H49" s="520" t="s">
        <v>701</v>
      </c>
      <c r="I49" s="88"/>
      <c r="J49" s="82"/>
    </row>
    <row r="50" spans="1:10" ht="22.5">
      <c r="A50" s="32" t="s">
        <v>662</v>
      </c>
      <c r="B50" s="156"/>
      <c r="C50" s="344" t="s">
        <v>648</v>
      </c>
      <c r="D50" s="60" t="e">
        <f t="shared" si="2"/>
        <v>#REF!</v>
      </c>
      <c r="E50" s="60" t="e">
        <f>#REF!</f>
        <v>#REF!</v>
      </c>
      <c r="F50" s="60" t="e">
        <f>#REF!</f>
        <v>#REF!</v>
      </c>
      <c r="G50" s="515" t="s">
        <v>698</v>
      </c>
      <c r="H50" s="520" t="s">
        <v>701</v>
      </c>
      <c r="I50" s="88"/>
      <c r="J50" s="82"/>
    </row>
    <row r="51" spans="1:10" ht="22.5">
      <c r="A51" s="32" t="s">
        <v>663</v>
      </c>
      <c r="B51" s="156"/>
      <c r="C51" s="344" t="s">
        <v>649</v>
      </c>
      <c r="D51" s="60" t="e">
        <f t="shared" si="2"/>
        <v>#REF!</v>
      </c>
      <c r="E51" s="331" t="e">
        <f>#REF!</f>
        <v>#REF!</v>
      </c>
      <c r="F51" s="60" t="e">
        <f>#REF!</f>
        <v>#REF!</v>
      </c>
      <c r="G51" s="515" t="s">
        <v>698</v>
      </c>
      <c r="H51" s="520" t="s">
        <v>701</v>
      </c>
      <c r="I51" s="88"/>
      <c r="J51" s="82"/>
    </row>
    <row r="52" spans="1:10" ht="22.5">
      <c r="A52" s="32" t="s">
        <v>664</v>
      </c>
      <c r="B52" s="156"/>
      <c r="C52" s="344" t="s">
        <v>650</v>
      </c>
      <c r="D52" s="60" t="e">
        <f t="shared" si="2"/>
        <v>#REF!</v>
      </c>
      <c r="E52" s="331" t="e">
        <f>#REF!</f>
        <v>#REF!</v>
      </c>
      <c r="F52" s="60" t="e">
        <f>#REF!</f>
        <v>#REF!</v>
      </c>
      <c r="G52" s="515" t="s">
        <v>698</v>
      </c>
      <c r="H52" s="520" t="s">
        <v>701</v>
      </c>
      <c r="I52" s="88"/>
      <c r="J52" s="82"/>
    </row>
    <row r="53" spans="1:10" ht="22.5">
      <c r="A53" s="32" t="s">
        <v>665</v>
      </c>
      <c r="B53" s="156"/>
      <c r="C53" s="344" t="s">
        <v>651</v>
      </c>
      <c r="D53" s="60" t="e">
        <f t="shared" si="2"/>
        <v>#REF!</v>
      </c>
      <c r="E53" s="331" t="e">
        <f>#REF!</f>
        <v>#REF!</v>
      </c>
      <c r="F53" s="60" t="e">
        <f>#REF!</f>
        <v>#REF!</v>
      </c>
      <c r="G53" s="515" t="s">
        <v>698</v>
      </c>
      <c r="H53" s="520" t="s">
        <v>701</v>
      </c>
      <c r="I53" s="88"/>
      <c r="J53" s="82"/>
    </row>
    <row r="54" spans="1:10" ht="22.5">
      <c r="A54" s="32" t="s">
        <v>666</v>
      </c>
      <c r="B54" s="156"/>
      <c r="C54" s="344" t="s">
        <v>652</v>
      </c>
      <c r="D54" s="60" t="e">
        <f t="shared" si="2"/>
        <v>#REF!</v>
      </c>
      <c r="E54" s="60" t="e">
        <f>#REF!</f>
        <v>#REF!</v>
      </c>
      <c r="F54" s="60" t="e">
        <f>#REF!</f>
        <v>#REF!</v>
      </c>
      <c r="G54" s="515" t="s">
        <v>698</v>
      </c>
      <c r="H54" s="520" t="s">
        <v>701</v>
      </c>
      <c r="I54" s="88"/>
      <c r="J54" s="82"/>
    </row>
    <row r="55" spans="1:10" ht="22.5">
      <c r="A55" s="32" t="s">
        <v>667</v>
      </c>
      <c r="B55" s="156"/>
      <c r="C55" s="344" t="s">
        <v>653</v>
      </c>
      <c r="D55" s="60" t="e">
        <f t="shared" si="2"/>
        <v>#REF!</v>
      </c>
      <c r="E55" s="331" t="e">
        <f>#REF!</f>
        <v>#REF!</v>
      </c>
      <c r="F55" s="60" t="e">
        <f>#REF!</f>
        <v>#REF!</v>
      </c>
      <c r="G55" s="515" t="s">
        <v>698</v>
      </c>
      <c r="H55" s="520" t="s">
        <v>701</v>
      </c>
      <c r="I55" s="88"/>
      <c r="J55" s="82"/>
    </row>
    <row r="56" spans="1:10" ht="22.5">
      <c r="A56" s="32" t="s">
        <v>668</v>
      </c>
      <c r="B56" s="156"/>
      <c r="C56" s="344" t="s">
        <v>654</v>
      </c>
      <c r="D56" s="60" t="e">
        <f t="shared" si="2"/>
        <v>#REF!</v>
      </c>
      <c r="E56" s="331" t="e">
        <f>#REF!</f>
        <v>#REF!</v>
      </c>
      <c r="F56" s="60" t="e">
        <f>#REF!</f>
        <v>#REF!</v>
      </c>
      <c r="G56" s="515" t="s">
        <v>698</v>
      </c>
      <c r="H56" s="520" t="s">
        <v>701</v>
      </c>
      <c r="I56" s="88"/>
      <c r="J56" s="82"/>
    </row>
    <row r="57" spans="1:10" ht="22.5">
      <c r="A57" s="32" t="s">
        <v>669</v>
      </c>
      <c r="B57" s="156"/>
      <c r="C57" s="344" t="s">
        <v>655</v>
      </c>
      <c r="D57" s="60" t="e">
        <f t="shared" si="2"/>
        <v>#REF!</v>
      </c>
      <c r="E57" s="60" t="e">
        <f>#REF!</f>
        <v>#REF!</v>
      </c>
      <c r="F57" s="60" t="e">
        <f>#REF!</f>
        <v>#REF!</v>
      </c>
      <c r="G57" s="515" t="s">
        <v>698</v>
      </c>
      <c r="H57" s="520" t="s">
        <v>701</v>
      </c>
      <c r="I57" s="88"/>
      <c r="J57" s="82"/>
    </row>
    <row r="58" spans="1:10" ht="22.5">
      <c r="A58" s="32" t="s">
        <v>670</v>
      </c>
      <c r="B58" s="156"/>
      <c r="C58" s="344" t="s">
        <v>656</v>
      </c>
      <c r="D58" s="60" t="e">
        <f t="shared" si="2"/>
        <v>#REF!</v>
      </c>
      <c r="E58" s="60" t="e">
        <f>#REF!</f>
        <v>#REF!</v>
      </c>
      <c r="F58" s="60" t="e">
        <f>#REF!</f>
        <v>#REF!</v>
      </c>
      <c r="G58" s="515" t="s">
        <v>698</v>
      </c>
      <c r="H58" s="520" t="s">
        <v>701</v>
      </c>
      <c r="I58" s="88"/>
      <c r="J58" s="82"/>
    </row>
    <row r="59" spans="1:10" ht="22.5">
      <c r="A59" s="32" t="s">
        <v>671</v>
      </c>
      <c r="B59" s="156"/>
      <c r="C59" s="344" t="s">
        <v>657</v>
      </c>
      <c r="D59" s="60" t="e">
        <f t="shared" si="2"/>
        <v>#REF!</v>
      </c>
      <c r="E59" s="60" t="e">
        <f>#REF!</f>
        <v>#REF!</v>
      </c>
      <c r="F59" s="60" t="e">
        <f>#REF!</f>
        <v>#REF!</v>
      </c>
      <c r="G59" s="515" t="s">
        <v>698</v>
      </c>
      <c r="H59" s="520" t="s">
        <v>701</v>
      </c>
      <c r="I59" s="88"/>
      <c r="J59" s="82"/>
    </row>
    <row r="60" spans="1:10" ht="11.25" customHeight="1">
      <c r="A60" s="568" t="s">
        <v>2</v>
      </c>
      <c r="B60" s="569"/>
      <c r="C60" s="567" t="s">
        <v>142</v>
      </c>
      <c r="D60" s="579"/>
      <c r="E60" s="591"/>
      <c r="F60" s="591" t="e">
        <f>F63+F88+F87</f>
        <v>#REF!</v>
      </c>
      <c r="G60" s="99"/>
      <c r="H60" s="571"/>
      <c r="I60" s="81"/>
      <c r="J60" s="82"/>
    </row>
    <row r="61" spans="1:10" ht="15" customHeight="1">
      <c r="A61" s="592" t="s">
        <v>3</v>
      </c>
      <c r="B61" s="593"/>
      <c r="C61" s="573" t="s">
        <v>298</v>
      </c>
      <c r="D61" s="579"/>
      <c r="E61" s="587"/>
      <c r="F61" s="587"/>
      <c r="G61" s="587"/>
      <c r="H61" s="589"/>
      <c r="I61" s="589"/>
      <c r="J61" s="87"/>
    </row>
    <row r="62" spans="1:10" ht="12.75">
      <c r="A62" s="34" t="s">
        <v>568</v>
      </c>
      <c r="B62" s="159"/>
      <c r="C62" s="51"/>
      <c r="D62" s="190"/>
      <c r="E62" s="92"/>
      <c r="F62" s="92"/>
      <c r="G62" s="200"/>
      <c r="H62" s="81"/>
      <c r="I62" s="81"/>
      <c r="J62" s="82"/>
    </row>
    <row r="63" spans="1:10" ht="15" customHeight="1">
      <c r="A63" s="575" t="s">
        <v>569</v>
      </c>
      <c r="B63" s="183"/>
      <c r="C63" s="573" t="s">
        <v>32</v>
      </c>
      <c r="D63" s="579" t="e">
        <f aca="true" t="shared" si="3" ref="D63:D86">F63/E63</f>
        <v>#REF!</v>
      </c>
      <c r="E63" s="590" t="e">
        <f>SUM(E64:E86)-0.08</f>
        <v>#REF!</v>
      </c>
      <c r="F63" s="590" t="e">
        <f>SUM(F64:F86)</f>
        <v>#REF!</v>
      </c>
      <c r="G63" s="587"/>
      <c r="H63" s="589"/>
      <c r="I63" s="589"/>
      <c r="J63" s="87"/>
    </row>
    <row r="64" spans="1:10" ht="22.5">
      <c r="A64" s="49" t="s">
        <v>731</v>
      </c>
      <c r="B64" s="511" t="s">
        <v>333</v>
      </c>
      <c r="C64" s="51" t="e">
        <f>#REF!</f>
        <v>#REF!</v>
      </c>
      <c r="D64" s="60" t="e">
        <f t="shared" si="3"/>
        <v>#REF!</v>
      </c>
      <c r="E64" s="192" t="e">
        <f>#REF!</f>
        <v>#REF!</v>
      </c>
      <c r="F64" s="352" t="e">
        <f>#REF!</f>
        <v>#REF!</v>
      </c>
      <c r="G64" s="515" t="s">
        <v>698</v>
      </c>
      <c r="H64" s="520" t="s">
        <v>701</v>
      </c>
      <c r="I64" s="336"/>
      <c r="J64" s="353"/>
    </row>
    <row r="65" spans="1:10" ht="22.5">
      <c r="A65" s="49" t="s">
        <v>604</v>
      </c>
      <c r="B65" s="512" t="s">
        <v>334</v>
      </c>
      <c r="C65" s="350" t="e">
        <f>#REF!</f>
        <v>#REF!</v>
      </c>
      <c r="D65" s="60" t="e">
        <f t="shared" si="3"/>
        <v>#REF!</v>
      </c>
      <c r="E65" s="351" t="e">
        <f>#REF!</f>
        <v>#REF!</v>
      </c>
      <c r="F65" s="191" t="e">
        <f>#REF!</f>
        <v>#REF!</v>
      </c>
      <c r="G65" s="515" t="s">
        <v>698</v>
      </c>
      <c r="H65" s="520" t="s">
        <v>701</v>
      </c>
      <c r="I65" s="80"/>
      <c r="J65" s="78"/>
    </row>
    <row r="66" spans="1:10" ht="22.5">
      <c r="A66" s="49" t="s">
        <v>605</v>
      </c>
      <c r="B66" s="511" t="s">
        <v>335</v>
      </c>
      <c r="C66" s="350" t="s">
        <v>717</v>
      </c>
      <c r="D66" s="60" t="e">
        <f t="shared" si="3"/>
        <v>#REF!</v>
      </c>
      <c r="E66" s="351" t="e">
        <f>#REF!</f>
        <v>#REF!</v>
      </c>
      <c r="F66" s="191" t="e">
        <f>#REF!</f>
        <v>#REF!</v>
      </c>
      <c r="G66" s="515" t="s">
        <v>698</v>
      </c>
      <c r="H66" s="520" t="s">
        <v>701</v>
      </c>
      <c r="I66" s="80"/>
      <c r="J66" s="78"/>
    </row>
    <row r="67" spans="1:10" ht="22.5">
      <c r="A67" s="49" t="s">
        <v>606</v>
      </c>
      <c r="B67" s="511" t="s">
        <v>336</v>
      </c>
      <c r="C67" s="350" t="e">
        <f>#REF!</f>
        <v>#REF!</v>
      </c>
      <c r="D67" s="60" t="e">
        <f t="shared" si="3"/>
        <v>#REF!</v>
      </c>
      <c r="E67" s="351" t="e">
        <f>#REF!</f>
        <v>#REF!</v>
      </c>
      <c r="F67" s="191" t="e">
        <f>#REF!</f>
        <v>#REF!</v>
      </c>
      <c r="G67" s="515" t="s">
        <v>698</v>
      </c>
      <c r="H67" s="520" t="s">
        <v>701</v>
      </c>
      <c r="I67" s="80"/>
      <c r="J67" s="78"/>
    </row>
    <row r="68" spans="1:10" ht="22.5">
      <c r="A68" s="49" t="s">
        <v>732</v>
      </c>
      <c r="B68" s="511" t="s">
        <v>337</v>
      </c>
      <c r="C68" s="350" t="e">
        <f>#REF!</f>
        <v>#REF!</v>
      </c>
      <c r="D68" s="60" t="e">
        <f t="shared" si="3"/>
        <v>#REF!</v>
      </c>
      <c r="E68" s="514" t="e">
        <f>#REF!</f>
        <v>#REF!</v>
      </c>
      <c r="F68" s="191" t="e">
        <f>#REF!</f>
        <v>#REF!</v>
      </c>
      <c r="G68" s="515" t="s">
        <v>698</v>
      </c>
      <c r="H68" s="520" t="s">
        <v>701</v>
      </c>
      <c r="I68" s="80"/>
      <c r="J68" s="78"/>
    </row>
    <row r="69" spans="1:10" ht="22.5">
      <c r="A69" s="49" t="s">
        <v>607</v>
      </c>
      <c r="B69" s="511" t="s">
        <v>338</v>
      </c>
      <c r="C69" s="350" t="s">
        <v>672</v>
      </c>
      <c r="D69" s="60" t="e">
        <f t="shared" si="3"/>
        <v>#REF!</v>
      </c>
      <c r="E69" s="351" t="e">
        <f>#REF!</f>
        <v>#REF!</v>
      </c>
      <c r="F69" s="191" t="e">
        <f>#REF!</f>
        <v>#REF!</v>
      </c>
      <c r="G69" s="515" t="s">
        <v>698</v>
      </c>
      <c r="H69" s="520" t="s">
        <v>701</v>
      </c>
      <c r="I69" s="80"/>
      <c r="J69" s="78"/>
    </row>
    <row r="70" spans="1:10" ht="22.5">
      <c r="A70" s="49" t="s">
        <v>733</v>
      </c>
      <c r="B70" s="511" t="s">
        <v>339</v>
      </c>
      <c r="C70" s="350" t="s">
        <v>68</v>
      </c>
      <c r="D70" s="60" t="e">
        <f t="shared" si="3"/>
        <v>#REF!</v>
      </c>
      <c r="E70" s="351" t="e">
        <f>#REF!</f>
        <v>#REF!</v>
      </c>
      <c r="F70" s="191" t="e">
        <f>#REF!</f>
        <v>#REF!</v>
      </c>
      <c r="G70" s="515" t="s">
        <v>698</v>
      </c>
      <c r="H70" s="520" t="s">
        <v>701</v>
      </c>
      <c r="I70" s="80"/>
      <c r="J70" s="78"/>
    </row>
    <row r="71" spans="1:10" ht="22.5">
      <c r="A71" s="49" t="s">
        <v>734</v>
      </c>
      <c r="B71" s="511" t="s">
        <v>340</v>
      </c>
      <c r="C71" s="350" t="s">
        <v>169</v>
      </c>
      <c r="D71" s="60" t="e">
        <f t="shared" si="3"/>
        <v>#REF!</v>
      </c>
      <c r="E71" s="351" t="e">
        <f>#REF!</f>
        <v>#REF!</v>
      </c>
      <c r="F71" s="191" t="e">
        <f>#REF!</f>
        <v>#REF!</v>
      </c>
      <c r="G71" s="515" t="s">
        <v>698</v>
      </c>
      <c r="H71" s="520" t="s">
        <v>701</v>
      </c>
      <c r="I71" s="80"/>
      <c r="J71" s="78"/>
    </row>
    <row r="72" spans="1:10" ht="22.5">
      <c r="A72" s="49" t="s">
        <v>735</v>
      </c>
      <c r="B72" s="511" t="s">
        <v>341</v>
      </c>
      <c r="C72" s="350" t="s">
        <v>861</v>
      </c>
      <c r="D72" s="60" t="e">
        <f t="shared" si="3"/>
        <v>#REF!</v>
      </c>
      <c r="E72" s="351" t="e">
        <f>#REF!</f>
        <v>#REF!</v>
      </c>
      <c r="F72" s="191" t="e">
        <f>#REF!</f>
        <v>#REF!</v>
      </c>
      <c r="G72" s="515" t="s">
        <v>698</v>
      </c>
      <c r="H72" s="520" t="s">
        <v>701</v>
      </c>
      <c r="I72" s="80"/>
      <c r="J72" s="78"/>
    </row>
    <row r="73" spans="1:10" ht="22.5">
      <c r="A73" s="49" t="s">
        <v>736</v>
      </c>
      <c r="B73" s="511" t="s">
        <v>342</v>
      </c>
      <c r="C73" s="350" t="s">
        <v>673</v>
      </c>
      <c r="D73" s="60" t="e">
        <f t="shared" si="3"/>
        <v>#REF!</v>
      </c>
      <c r="E73" s="351" t="e">
        <f>#REF!</f>
        <v>#REF!</v>
      </c>
      <c r="F73" s="191" t="e">
        <f>#REF!</f>
        <v>#REF!</v>
      </c>
      <c r="G73" s="515" t="s">
        <v>698</v>
      </c>
      <c r="H73" s="520" t="s">
        <v>701</v>
      </c>
      <c r="I73" s="80"/>
      <c r="J73" s="78"/>
    </row>
    <row r="74" spans="1:10" ht="22.5">
      <c r="A74" s="49" t="s">
        <v>737</v>
      </c>
      <c r="B74" s="511" t="s">
        <v>343</v>
      </c>
      <c r="C74" s="350" t="s">
        <v>674</v>
      </c>
      <c r="D74" s="60" t="e">
        <f t="shared" si="3"/>
        <v>#REF!</v>
      </c>
      <c r="E74" s="351" t="e">
        <f>#REF!</f>
        <v>#REF!</v>
      </c>
      <c r="F74" s="191" t="e">
        <f>#REF!</f>
        <v>#REF!</v>
      </c>
      <c r="G74" s="515" t="s">
        <v>698</v>
      </c>
      <c r="H74" s="520" t="s">
        <v>701</v>
      </c>
      <c r="I74" s="80"/>
      <c r="J74" s="78"/>
    </row>
    <row r="75" spans="1:10" ht="22.5">
      <c r="A75" s="49" t="s">
        <v>608</v>
      </c>
      <c r="B75" s="511" t="s">
        <v>344</v>
      </c>
      <c r="C75" s="350" t="e">
        <f>#REF!</f>
        <v>#REF!</v>
      </c>
      <c r="D75" s="60" t="e">
        <f t="shared" si="3"/>
        <v>#REF!</v>
      </c>
      <c r="E75" s="351" t="e">
        <f>#REF!</f>
        <v>#REF!</v>
      </c>
      <c r="F75" s="191" t="e">
        <f>#REF!</f>
        <v>#REF!</v>
      </c>
      <c r="G75" s="515" t="s">
        <v>698</v>
      </c>
      <c r="H75" s="520" t="s">
        <v>701</v>
      </c>
      <c r="I75" s="80"/>
      <c r="J75" s="78"/>
    </row>
    <row r="76" spans="1:10" ht="22.5">
      <c r="A76" s="49" t="s">
        <v>609</v>
      </c>
      <c r="B76" s="511" t="s">
        <v>345</v>
      </c>
      <c r="C76" s="350" t="e">
        <f>#REF!</f>
        <v>#REF!</v>
      </c>
      <c r="D76" s="60" t="e">
        <f t="shared" si="3"/>
        <v>#REF!</v>
      </c>
      <c r="E76" s="351" t="e">
        <f>#REF!</f>
        <v>#REF!</v>
      </c>
      <c r="F76" s="191" t="e">
        <f>#REF!</f>
        <v>#REF!</v>
      </c>
      <c r="G76" s="515" t="s">
        <v>698</v>
      </c>
      <c r="H76" s="520" t="s">
        <v>701</v>
      </c>
      <c r="I76" s="80"/>
      <c r="J76" s="78"/>
    </row>
    <row r="77" spans="1:10" ht="22.5">
      <c r="A77" s="49" t="s">
        <v>738</v>
      </c>
      <c r="B77" s="511" t="s">
        <v>346</v>
      </c>
      <c r="C77" s="350" t="e">
        <f>#REF!</f>
        <v>#REF!</v>
      </c>
      <c r="D77" s="60" t="e">
        <f t="shared" si="3"/>
        <v>#REF!</v>
      </c>
      <c r="E77" s="351" t="e">
        <f>#REF!</f>
        <v>#REF!</v>
      </c>
      <c r="F77" s="191" t="e">
        <f>#REF!</f>
        <v>#REF!</v>
      </c>
      <c r="G77" s="515" t="s">
        <v>698</v>
      </c>
      <c r="H77" s="520" t="s">
        <v>701</v>
      </c>
      <c r="I77" s="80"/>
      <c r="J77" s="78"/>
    </row>
    <row r="78" spans="1:10" ht="22.5">
      <c r="A78" s="49" t="s">
        <v>739</v>
      </c>
      <c r="B78" s="511" t="s">
        <v>628</v>
      </c>
      <c r="C78" s="350" t="e">
        <f>#REF!</f>
        <v>#REF!</v>
      </c>
      <c r="D78" s="60" t="e">
        <f t="shared" si="3"/>
        <v>#REF!</v>
      </c>
      <c r="E78" s="351" t="e">
        <f>#REF!</f>
        <v>#REF!</v>
      </c>
      <c r="F78" s="191" t="e">
        <f>#REF!</f>
        <v>#REF!</v>
      </c>
      <c r="G78" s="515" t="s">
        <v>698</v>
      </c>
      <c r="H78" s="520" t="s">
        <v>701</v>
      </c>
      <c r="I78" s="80"/>
      <c r="J78" s="78"/>
    </row>
    <row r="79" spans="1:10" ht="22.5">
      <c r="A79" s="49" t="s">
        <v>740</v>
      </c>
      <c r="B79" s="511" t="s">
        <v>629</v>
      </c>
      <c r="C79" s="350" t="s">
        <v>675</v>
      </c>
      <c r="D79" s="60" t="e">
        <f t="shared" si="3"/>
        <v>#REF!</v>
      </c>
      <c r="E79" s="351" t="e">
        <f>#REF!</f>
        <v>#REF!</v>
      </c>
      <c r="F79" s="191" t="e">
        <f>#REF!</f>
        <v>#REF!</v>
      </c>
      <c r="G79" s="515" t="s">
        <v>698</v>
      </c>
      <c r="H79" s="520" t="s">
        <v>701</v>
      </c>
      <c r="I79" s="80"/>
      <c r="J79" s="78"/>
    </row>
    <row r="80" spans="1:10" ht="22.5">
      <c r="A80" s="49" t="s">
        <v>741</v>
      </c>
      <c r="B80" s="511" t="s">
        <v>630</v>
      </c>
      <c r="C80" s="350" t="e">
        <f>#REF!</f>
        <v>#REF!</v>
      </c>
      <c r="D80" s="60" t="e">
        <f t="shared" si="3"/>
        <v>#REF!</v>
      </c>
      <c r="E80" s="351" t="e">
        <f>#REF!</f>
        <v>#REF!</v>
      </c>
      <c r="F80" s="191" t="e">
        <f>#REF!</f>
        <v>#REF!</v>
      </c>
      <c r="G80" s="515" t="s">
        <v>698</v>
      </c>
      <c r="H80" s="520" t="s">
        <v>701</v>
      </c>
      <c r="I80" s="80"/>
      <c r="J80" s="78"/>
    </row>
    <row r="81" spans="1:10" ht="22.5">
      <c r="A81" s="49" t="s">
        <v>742</v>
      </c>
      <c r="B81" s="511" t="s">
        <v>208</v>
      </c>
      <c r="C81" s="350" t="e">
        <f>#REF!</f>
        <v>#REF!</v>
      </c>
      <c r="D81" s="60" t="e">
        <f t="shared" si="3"/>
        <v>#REF!</v>
      </c>
      <c r="E81" s="351" t="e">
        <f>#REF!</f>
        <v>#REF!</v>
      </c>
      <c r="F81" s="191" t="e">
        <f>#REF!</f>
        <v>#REF!</v>
      </c>
      <c r="G81" s="515" t="s">
        <v>698</v>
      </c>
      <c r="H81" s="520" t="s">
        <v>701</v>
      </c>
      <c r="I81" s="80"/>
      <c r="J81" s="78"/>
    </row>
    <row r="82" spans="1:10" ht="22.5">
      <c r="A82" s="49" t="s">
        <v>743</v>
      </c>
      <c r="B82" s="511" t="s">
        <v>209</v>
      </c>
      <c r="C82" s="350" t="e">
        <f>#REF!</f>
        <v>#REF!</v>
      </c>
      <c r="D82" s="60" t="e">
        <f t="shared" si="3"/>
        <v>#REF!</v>
      </c>
      <c r="E82" s="351" t="e">
        <f>#REF!</f>
        <v>#REF!</v>
      </c>
      <c r="F82" s="191" t="e">
        <f>#REF!</f>
        <v>#REF!</v>
      </c>
      <c r="G82" s="515" t="s">
        <v>698</v>
      </c>
      <c r="H82" s="520" t="s">
        <v>701</v>
      </c>
      <c r="I82" s="80"/>
      <c r="J82" s="78"/>
    </row>
    <row r="83" spans="1:10" ht="22.5">
      <c r="A83" s="49" t="s">
        <v>610</v>
      </c>
      <c r="B83" s="511" t="s">
        <v>210</v>
      </c>
      <c r="C83" s="350" t="s">
        <v>676</v>
      </c>
      <c r="D83" s="60" t="e">
        <f t="shared" si="3"/>
        <v>#REF!</v>
      </c>
      <c r="E83" s="351" t="e">
        <f>#REF!</f>
        <v>#REF!</v>
      </c>
      <c r="F83" s="191" t="e">
        <f>#REF!</f>
        <v>#REF!</v>
      </c>
      <c r="G83" s="515" t="s">
        <v>698</v>
      </c>
      <c r="H83" s="520" t="s">
        <v>701</v>
      </c>
      <c r="I83" s="80"/>
      <c r="J83" s="78"/>
    </row>
    <row r="84" spans="1:10" ht="22.5">
      <c r="A84" s="49" t="s">
        <v>744</v>
      </c>
      <c r="B84" s="511" t="s">
        <v>211</v>
      </c>
      <c r="C84" s="350" t="s">
        <v>677</v>
      </c>
      <c r="D84" s="60" t="e">
        <f t="shared" si="3"/>
        <v>#REF!</v>
      </c>
      <c r="E84" s="351" t="e">
        <f>#REF!</f>
        <v>#REF!</v>
      </c>
      <c r="F84" s="191" t="e">
        <f>#REF!</f>
        <v>#REF!</v>
      </c>
      <c r="G84" s="515" t="s">
        <v>698</v>
      </c>
      <c r="H84" s="520" t="s">
        <v>701</v>
      </c>
      <c r="I84" s="80"/>
      <c r="J84" s="78"/>
    </row>
    <row r="85" spans="1:10" ht="22.5">
      <c r="A85" s="49" t="s">
        <v>76</v>
      </c>
      <c r="B85" s="511" t="s">
        <v>212</v>
      </c>
      <c r="C85" s="350" t="e">
        <f>#REF!</f>
        <v>#REF!</v>
      </c>
      <c r="D85" s="60" t="e">
        <f t="shared" si="3"/>
        <v>#REF!</v>
      </c>
      <c r="E85" s="351" t="e">
        <f>#REF!</f>
        <v>#REF!</v>
      </c>
      <c r="F85" s="191" t="e">
        <f>#REF!</f>
        <v>#REF!</v>
      </c>
      <c r="G85" s="515" t="s">
        <v>698</v>
      </c>
      <c r="H85" s="520" t="s">
        <v>701</v>
      </c>
      <c r="I85" s="80"/>
      <c r="J85" s="78"/>
    </row>
    <row r="86" spans="1:10" ht="22.5">
      <c r="A86" s="49" t="s">
        <v>611</v>
      </c>
      <c r="B86" s="510" t="s">
        <v>213</v>
      </c>
      <c r="C86" s="350" t="s">
        <v>678</v>
      </c>
      <c r="D86" s="60" t="e">
        <f t="shared" si="3"/>
        <v>#REF!</v>
      </c>
      <c r="E86" s="351" t="e">
        <f>#REF!</f>
        <v>#REF!</v>
      </c>
      <c r="F86" s="191" t="e">
        <f>#REF!</f>
        <v>#REF!</v>
      </c>
      <c r="G86" s="515" t="s">
        <v>698</v>
      </c>
      <c r="H86" s="520" t="s">
        <v>701</v>
      </c>
      <c r="I86" s="80"/>
      <c r="J86" s="78"/>
    </row>
    <row r="87" spans="1:10" ht="14.25" customHeight="1">
      <c r="A87" s="49" t="s">
        <v>590</v>
      </c>
      <c r="B87" s="562"/>
      <c r="C87" s="50" t="s">
        <v>451</v>
      </c>
      <c r="D87" s="60" t="e">
        <f>F87/E87</f>
        <v>#REF!</v>
      </c>
      <c r="E87" s="641" t="e">
        <f>#REF!</f>
        <v>#REF!</v>
      </c>
      <c r="F87" s="191" t="e">
        <f>#REF!</f>
        <v>#REF!</v>
      </c>
      <c r="G87" s="643" t="s">
        <v>699</v>
      </c>
      <c r="H87" s="644" t="s">
        <v>701</v>
      </c>
      <c r="I87" s="80"/>
      <c r="J87" s="78"/>
    </row>
    <row r="88" spans="1:11" ht="13.5" thickBot="1">
      <c r="A88" s="49" t="s">
        <v>77</v>
      </c>
      <c r="B88" s="349"/>
      <c r="C88" s="51" t="s">
        <v>452</v>
      </c>
      <c r="D88" s="60" t="e">
        <f>F88/E88</f>
        <v>#REF!</v>
      </c>
      <c r="E88" s="351" t="e">
        <f>#REF!</f>
        <v>#REF!</v>
      </c>
      <c r="F88" s="352" t="e">
        <f>#REF!</f>
        <v>#REF!</v>
      </c>
      <c r="G88" s="643" t="s">
        <v>699</v>
      </c>
      <c r="H88" s="644" t="s">
        <v>701</v>
      </c>
      <c r="I88" s="336"/>
      <c r="J88" s="353"/>
      <c r="K88" s="37"/>
    </row>
    <row r="89" spans="1:15" ht="12.75">
      <c r="A89" s="412">
        <v>5</v>
      </c>
      <c r="B89" s="413"/>
      <c r="C89" s="340" t="s">
        <v>146</v>
      </c>
      <c r="D89" s="345"/>
      <c r="E89" s="418"/>
      <c r="F89" s="346"/>
      <c r="G89" s="346"/>
      <c r="H89" s="346"/>
      <c r="I89" s="346"/>
      <c r="J89" s="346"/>
      <c r="K89" s="396"/>
      <c r="L89" s="396"/>
      <c r="M89" s="396"/>
      <c r="N89" s="396"/>
      <c r="O89" s="396"/>
    </row>
    <row r="90" spans="1:10" ht="12.75">
      <c r="A90" s="568" t="s">
        <v>4</v>
      </c>
      <c r="B90" s="569"/>
      <c r="C90" s="567" t="s">
        <v>141</v>
      </c>
      <c r="D90" s="5"/>
      <c r="E90" s="5"/>
      <c r="F90" s="570"/>
      <c r="G90" s="570"/>
      <c r="H90" s="571"/>
      <c r="I90" s="571"/>
      <c r="J90" s="594"/>
    </row>
    <row r="91" spans="1:10" ht="11.25" customHeight="1">
      <c r="A91" s="32" t="s">
        <v>5</v>
      </c>
      <c r="B91" s="156"/>
      <c r="C91" s="51"/>
      <c r="D91" s="94"/>
      <c r="E91" s="22"/>
      <c r="F91" s="89"/>
      <c r="G91" s="89"/>
      <c r="H91" s="90"/>
      <c r="I91" s="90"/>
      <c r="J91" s="95"/>
    </row>
    <row r="92" spans="1:10" ht="12.75">
      <c r="A92" s="568" t="s">
        <v>6</v>
      </c>
      <c r="B92" s="569"/>
      <c r="C92" s="567" t="s">
        <v>142</v>
      </c>
      <c r="D92" s="94"/>
      <c r="E92" s="22"/>
      <c r="F92" s="80"/>
      <c r="G92" s="80"/>
      <c r="H92" s="81"/>
      <c r="I92" s="81"/>
      <c r="J92" s="93"/>
    </row>
    <row r="93" spans="1:10" ht="13.5" thickBot="1">
      <c r="A93" s="33" t="s">
        <v>7</v>
      </c>
      <c r="B93" s="160"/>
      <c r="C93" s="54"/>
      <c r="D93" s="83"/>
      <c r="E93" s="96"/>
      <c r="F93" s="84"/>
      <c r="G93" s="84"/>
      <c r="H93" s="85"/>
      <c r="I93" s="85"/>
      <c r="J93" s="97"/>
    </row>
    <row r="94" spans="1:15" ht="12.75">
      <c r="A94" s="412">
        <v>6</v>
      </c>
      <c r="B94" s="413"/>
      <c r="C94" s="340" t="s">
        <v>147</v>
      </c>
      <c r="D94" s="365"/>
      <c r="E94" s="414"/>
      <c r="F94" s="414"/>
      <c r="G94" s="415"/>
      <c r="H94" s="416"/>
      <c r="I94" s="416"/>
      <c r="J94" s="417"/>
      <c r="K94" s="396"/>
      <c r="L94" s="396"/>
      <c r="M94" s="396"/>
      <c r="N94" s="396"/>
      <c r="O94" s="396"/>
    </row>
    <row r="95" spans="1:10" ht="12.75">
      <c r="A95" s="575" t="s">
        <v>8</v>
      </c>
      <c r="B95" s="183"/>
      <c r="C95" s="573" t="s">
        <v>141</v>
      </c>
      <c r="D95" s="595"/>
      <c r="E95" s="596"/>
      <c r="F95" s="596"/>
      <c r="G95" s="587"/>
      <c r="H95" s="588"/>
      <c r="I95" s="588"/>
      <c r="J95" s="597"/>
    </row>
    <row r="96" spans="1:10" ht="15" customHeight="1">
      <c r="A96" s="32" t="s">
        <v>9</v>
      </c>
      <c r="B96" s="156"/>
      <c r="C96" s="51"/>
      <c r="D96" s="100"/>
      <c r="E96" s="98"/>
      <c r="F96" s="98"/>
      <c r="G96" s="99"/>
      <c r="H96" s="81"/>
      <c r="I96" s="81"/>
      <c r="J96" s="93"/>
    </row>
    <row r="97" spans="1:10" ht="12.75">
      <c r="A97" s="568" t="s">
        <v>11</v>
      </c>
      <c r="B97" s="569"/>
      <c r="C97" s="567" t="s">
        <v>142</v>
      </c>
      <c r="D97" s="598"/>
      <c r="E97" s="5"/>
      <c r="F97" s="570"/>
      <c r="G97" s="570"/>
      <c r="H97" s="571"/>
      <c r="I97" s="571"/>
      <c r="J97" s="594"/>
    </row>
    <row r="98" spans="1:10" ht="13.5" thickBot="1">
      <c r="A98" s="33" t="s">
        <v>10</v>
      </c>
      <c r="B98" s="160"/>
      <c r="C98" s="54"/>
      <c r="D98" s="83"/>
      <c r="E98" s="96"/>
      <c r="F98" s="84"/>
      <c r="G98" s="84"/>
      <c r="H98" s="85"/>
      <c r="I98" s="85"/>
      <c r="J98" s="97"/>
    </row>
    <row r="99" spans="1:10" ht="12.75">
      <c r="A99" s="338" t="s">
        <v>573</v>
      </c>
      <c r="B99" s="339"/>
      <c r="C99" s="340" t="s">
        <v>542</v>
      </c>
      <c r="D99" s="365"/>
      <c r="E99" s="366"/>
      <c r="F99" s="341" t="e">
        <f>F100+F117</f>
        <v>#REF!</v>
      </c>
      <c r="G99" s="346"/>
      <c r="H99" s="347"/>
      <c r="I99" s="347"/>
      <c r="J99" s="348"/>
    </row>
    <row r="100" spans="1:10" ht="12.75">
      <c r="A100" s="575" t="s">
        <v>12</v>
      </c>
      <c r="B100" s="183"/>
      <c r="C100" s="573" t="s">
        <v>141</v>
      </c>
      <c r="D100" s="600" t="e">
        <f aca="true" t="shared" si="4" ref="D100:D117">F100/E100</f>
        <v>#REF!</v>
      </c>
      <c r="E100" s="590" t="e">
        <f>SUM(E101:E116)</f>
        <v>#REF!</v>
      </c>
      <c r="F100" s="590" t="e">
        <f>SUM(F101:F116)</f>
        <v>#REF!</v>
      </c>
      <c r="G100" s="599"/>
      <c r="H100" s="184"/>
      <c r="I100" s="184"/>
      <c r="J100" s="87"/>
    </row>
    <row r="101" spans="1:10" s="37" customFormat="1" ht="22.5" customHeight="1">
      <c r="A101" s="32" t="s">
        <v>13</v>
      </c>
      <c r="B101" s="183"/>
      <c r="C101" s="50" t="s">
        <v>78</v>
      </c>
      <c r="D101" s="361" t="e">
        <f t="shared" si="4"/>
        <v>#REF!</v>
      </c>
      <c r="E101" s="186" t="e">
        <f>#REF!</f>
        <v>#REF!</v>
      </c>
      <c r="F101" s="185" t="e">
        <f>#REF!</f>
        <v>#REF!</v>
      </c>
      <c r="G101" s="515" t="s">
        <v>698</v>
      </c>
      <c r="H101" s="520" t="s">
        <v>701</v>
      </c>
      <c r="I101" s="184"/>
      <c r="J101" s="87"/>
    </row>
    <row r="102" spans="1:10" s="37" customFormat="1" ht="23.25" customHeight="1">
      <c r="A102" s="32" t="s">
        <v>488</v>
      </c>
      <c r="B102" s="183"/>
      <c r="C102" s="50" t="s">
        <v>79</v>
      </c>
      <c r="D102" s="361" t="e">
        <f t="shared" si="4"/>
        <v>#REF!</v>
      </c>
      <c r="E102" s="358" t="e">
        <f>#REF!</f>
        <v>#REF!</v>
      </c>
      <c r="F102" s="359" t="e">
        <f>#REF!</f>
        <v>#REF!</v>
      </c>
      <c r="G102" s="515" t="s">
        <v>698</v>
      </c>
      <c r="H102" s="520" t="s">
        <v>701</v>
      </c>
      <c r="I102" s="184"/>
      <c r="J102" s="87"/>
    </row>
    <row r="103" spans="1:10" s="37" customFormat="1" ht="23.25" customHeight="1">
      <c r="A103" s="32" t="s">
        <v>489</v>
      </c>
      <c r="B103" s="183"/>
      <c r="C103" s="360" t="s">
        <v>81</v>
      </c>
      <c r="D103" s="361" t="e">
        <f t="shared" si="4"/>
        <v>#REF!</v>
      </c>
      <c r="E103" s="358" t="e">
        <f>#REF!</f>
        <v>#REF!</v>
      </c>
      <c r="F103" s="359" t="e">
        <f>#REF!</f>
        <v>#REF!</v>
      </c>
      <c r="G103" s="515" t="s">
        <v>698</v>
      </c>
      <c r="H103" s="520" t="s">
        <v>701</v>
      </c>
      <c r="I103" s="184"/>
      <c r="J103" s="87"/>
    </row>
    <row r="104" spans="1:10" s="37" customFormat="1" ht="23.25" customHeight="1">
      <c r="A104" s="32" t="s">
        <v>490</v>
      </c>
      <c r="B104" s="183"/>
      <c r="C104" s="360" t="s">
        <v>481</v>
      </c>
      <c r="D104" s="361" t="e">
        <f t="shared" si="4"/>
        <v>#REF!</v>
      </c>
      <c r="E104" s="358" t="e">
        <f>#REF!</f>
        <v>#REF!</v>
      </c>
      <c r="F104" s="359" t="e">
        <f>#REF!</f>
        <v>#REF!</v>
      </c>
      <c r="G104" s="515" t="s">
        <v>698</v>
      </c>
      <c r="H104" s="520" t="s">
        <v>701</v>
      </c>
      <c r="I104" s="184"/>
      <c r="J104" s="87"/>
    </row>
    <row r="105" spans="1:10" s="37" customFormat="1" ht="24.75" customHeight="1">
      <c r="A105" s="32" t="s">
        <v>491</v>
      </c>
      <c r="B105" s="510" t="s">
        <v>214</v>
      </c>
      <c r="C105" s="360" t="s">
        <v>526</v>
      </c>
      <c r="D105" s="361" t="e">
        <f t="shared" si="4"/>
        <v>#REF!</v>
      </c>
      <c r="E105" s="358" t="e">
        <f>#REF!</f>
        <v>#REF!</v>
      </c>
      <c r="F105" s="359" t="e">
        <f>#REF!</f>
        <v>#REF!</v>
      </c>
      <c r="G105" s="515" t="s">
        <v>698</v>
      </c>
      <c r="H105" s="520" t="s">
        <v>701</v>
      </c>
      <c r="I105" s="184"/>
      <c r="J105" s="87"/>
    </row>
    <row r="106" spans="1:10" s="37" customFormat="1" ht="18" customHeight="1">
      <c r="A106" s="34" t="s">
        <v>492</v>
      </c>
      <c r="B106" s="332"/>
      <c r="C106" s="178" t="s">
        <v>441</v>
      </c>
      <c r="D106" s="361" t="e">
        <f t="shared" si="4"/>
        <v>#REF!</v>
      </c>
      <c r="E106" s="333" t="e">
        <f>#REF!</f>
        <v>#REF!</v>
      </c>
      <c r="F106" s="333" t="e">
        <f>#REF!</f>
        <v>#REF!</v>
      </c>
      <c r="G106" s="515" t="s">
        <v>698</v>
      </c>
      <c r="H106" s="520" t="s">
        <v>701</v>
      </c>
      <c r="I106" s="334"/>
      <c r="J106" s="335"/>
    </row>
    <row r="107" spans="1:10" s="37" customFormat="1" ht="18" customHeight="1">
      <c r="A107" s="34" t="s">
        <v>493</v>
      </c>
      <c r="B107" s="639"/>
      <c r="C107" s="178" t="s">
        <v>442</v>
      </c>
      <c r="D107" s="361" t="e">
        <f>F107/E107</f>
        <v>#REF!</v>
      </c>
      <c r="E107" s="640" t="e">
        <f>#REF!</f>
        <v>#REF!</v>
      </c>
      <c r="F107" s="640" t="e">
        <f>#REF!</f>
        <v>#REF!</v>
      </c>
      <c r="G107" s="515" t="s">
        <v>698</v>
      </c>
      <c r="H107" s="520" t="s">
        <v>701</v>
      </c>
      <c r="I107" s="334"/>
      <c r="J107" s="335"/>
    </row>
    <row r="108" spans="1:10" s="37" customFormat="1" ht="22.5" customHeight="1">
      <c r="A108" s="32" t="s">
        <v>494</v>
      </c>
      <c r="B108" s="510" t="s">
        <v>215</v>
      </c>
      <c r="C108" s="360" t="s">
        <v>482</v>
      </c>
      <c r="D108" s="361" t="e">
        <f t="shared" si="4"/>
        <v>#REF!</v>
      </c>
      <c r="E108" s="358" t="e">
        <f>#REF!</f>
        <v>#REF!</v>
      </c>
      <c r="F108" s="359" t="e">
        <f>#REF!</f>
        <v>#REF!</v>
      </c>
      <c r="G108" s="515" t="s">
        <v>698</v>
      </c>
      <c r="H108" s="520" t="s">
        <v>701</v>
      </c>
      <c r="I108" s="184"/>
      <c r="J108" s="87"/>
    </row>
    <row r="109" spans="1:10" s="37" customFormat="1" ht="23.25" customHeight="1">
      <c r="A109" s="32" t="s">
        <v>495</v>
      </c>
      <c r="B109" s="510" t="s">
        <v>216</v>
      </c>
      <c r="C109" s="360" t="s">
        <v>487</v>
      </c>
      <c r="D109" s="361" t="e">
        <f t="shared" si="4"/>
        <v>#REF!</v>
      </c>
      <c r="E109" s="358" t="e">
        <f>#REF!</f>
        <v>#REF!</v>
      </c>
      <c r="F109" s="359" t="e">
        <f>#REF!</f>
        <v>#REF!</v>
      </c>
      <c r="G109" s="515" t="s">
        <v>698</v>
      </c>
      <c r="H109" s="520" t="s">
        <v>701</v>
      </c>
      <c r="I109" s="184"/>
      <c r="J109" s="87"/>
    </row>
    <row r="110" spans="1:10" s="37" customFormat="1" ht="22.5" customHeight="1">
      <c r="A110" s="32" t="s">
        <v>496</v>
      </c>
      <c r="B110" s="510" t="s">
        <v>217</v>
      </c>
      <c r="C110" s="360" t="s">
        <v>483</v>
      </c>
      <c r="D110" s="361" t="e">
        <f t="shared" si="4"/>
        <v>#REF!</v>
      </c>
      <c r="E110" s="358" t="e">
        <f>#REF!</f>
        <v>#REF!</v>
      </c>
      <c r="F110" s="359" t="e">
        <f>#REF!</f>
        <v>#REF!</v>
      </c>
      <c r="G110" s="515" t="s">
        <v>698</v>
      </c>
      <c r="H110" s="520" t="s">
        <v>701</v>
      </c>
      <c r="I110" s="184"/>
      <c r="J110" s="87"/>
    </row>
    <row r="111" spans="1:10" s="37" customFormat="1" ht="22.5" customHeight="1">
      <c r="A111" s="32" t="s">
        <v>497</v>
      </c>
      <c r="B111" s="510" t="s">
        <v>218</v>
      </c>
      <c r="C111" s="360" t="s">
        <v>484</v>
      </c>
      <c r="D111" s="361" t="e">
        <f t="shared" si="4"/>
        <v>#REF!</v>
      </c>
      <c r="E111" s="358" t="e">
        <f>#REF!</f>
        <v>#REF!</v>
      </c>
      <c r="F111" s="359" t="e">
        <f>#REF!</f>
        <v>#REF!</v>
      </c>
      <c r="G111" s="515" t="s">
        <v>698</v>
      </c>
      <c r="H111" s="520" t="s">
        <v>701</v>
      </c>
      <c r="I111" s="184"/>
      <c r="J111" s="87"/>
    </row>
    <row r="112" spans="1:10" s="37" customFormat="1" ht="23.25" customHeight="1">
      <c r="A112" s="32" t="s">
        <v>498</v>
      </c>
      <c r="B112" s="510" t="s">
        <v>219</v>
      </c>
      <c r="C112" s="360" t="s">
        <v>485</v>
      </c>
      <c r="D112" s="361" t="e">
        <f t="shared" si="4"/>
        <v>#REF!</v>
      </c>
      <c r="E112" s="358" t="e">
        <f>#REF!</f>
        <v>#REF!</v>
      </c>
      <c r="F112" s="359" t="e">
        <f>#REF!</f>
        <v>#REF!</v>
      </c>
      <c r="G112" s="515" t="s">
        <v>698</v>
      </c>
      <c r="H112" s="520" t="s">
        <v>701</v>
      </c>
      <c r="I112" s="184"/>
      <c r="J112" s="87"/>
    </row>
    <row r="113" spans="1:10" s="37" customFormat="1" ht="23.25" customHeight="1">
      <c r="A113" s="32" t="s">
        <v>499</v>
      </c>
      <c r="B113" s="510" t="s">
        <v>220</v>
      </c>
      <c r="C113" s="360" t="s">
        <v>486</v>
      </c>
      <c r="D113" s="361" t="e">
        <f t="shared" si="4"/>
        <v>#REF!</v>
      </c>
      <c r="E113" s="358" t="e">
        <f>#REF!</f>
        <v>#REF!</v>
      </c>
      <c r="F113" s="359" t="e">
        <f>#REF!</f>
        <v>#REF!</v>
      </c>
      <c r="G113" s="515" t="s">
        <v>698</v>
      </c>
      <c r="H113" s="520" t="s">
        <v>701</v>
      </c>
      <c r="I113" s="184"/>
      <c r="J113" s="87"/>
    </row>
    <row r="114" spans="1:10" s="37" customFormat="1" ht="23.25" customHeight="1">
      <c r="A114" s="32" t="s">
        <v>172</v>
      </c>
      <c r="B114" s="513" t="s">
        <v>686</v>
      </c>
      <c r="C114" s="360" t="s">
        <v>171</v>
      </c>
      <c r="D114" s="361" t="e">
        <f t="shared" si="4"/>
        <v>#REF!</v>
      </c>
      <c r="E114" s="358" t="e">
        <f>#REF!</f>
        <v>#REF!</v>
      </c>
      <c r="F114" s="359" t="e">
        <f>#REF!</f>
        <v>#REF!</v>
      </c>
      <c r="G114" s="515" t="s">
        <v>698</v>
      </c>
      <c r="H114" s="520" t="s">
        <v>701</v>
      </c>
      <c r="I114" s="184"/>
      <c r="J114" s="87"/>
    </row>
    <row r="115" spans="1:10" s="37" customFormat="1" ht="23.25" customHeight="1">
      <c r="A115" s="32" t="s">
        <v>173</v>
      </c>
      <c r="B115" s="510" t="s">
        <v>687</v>
      </c>
      <c r="C115" s="360" t="s">
        <v>170</v>
      </c>
      <c r="D115" s="361" t="e">
        <f t="shared" si="4"/>
        <v>#REF!</v>
      </c>
      <c r="E115" s="358" t="e">
        <f>#REF!</f>
        <v>#REF!</v>
      </c>
      <c r="F115" s="359" t="e">
        <f>#REF!</f>
        <v>#REF!</v>
      </c>
      <c r="G115" s="515" t="s">
        <v>698</v>
      </c>
      <c r="H115" s="520" t="s">
        <v>701</v>
      </c>
      <c r="I115" s="184"/>
      <c r="J115" s="87"/>
    </row>
    <row r="116" spans="1:10" s="37" customFormat="1" ht="23.25" customHeight="1">
      <c r="A116" s="32" t="s">
        <v>443</v>
      </c>
      <c r="B116" s="510" t="s">
        <v>688</v>
      </c>
      <c r="C116" s="360" t="s">
        <v>471</v>
      </c>
      <c r="D116" s="361" t="e">
        <f t="shared" si="4"/>
        <v>#REF!</v>
      </c>
      <c r="E116" s="358" t="e">
        <f>#REF!</f>
        <v>#REF!</v>
      </c>
      <c r="F116" s="359" t="e">
        <f>#REF!</f>
        <v>#REF!</v>
      </c>
      <c r="G116" s="515" t="s">
        <v>698</v>
      </c>
      <c r="H116" s="520" t="s">
        <v>701</v>
      </c>
      <c r="I116" s="184"/>
      <c r="J116" s="87"/>
    </row>
    <row r="117" spans="1:10" s="37" customFormat="1" ht="12.75" customHeight="1">
      <c r="A117" s="32" t="s">
        <v>444</v>
      </c>
      <c r="B117" s="183"/>
      <c r="C117" s="362" t="s">
        <v>816</v>
      </c>
      <c r="D117" s="361" t="e">
        <f t="shared" si="4"/>
        <v>#REF!</v>
      </c>
      <c r="E117" s="359" t="e">
        <f>#REF!</f>
        <v>#REF!</v>
      </c>
      <c r="F117" s="359" t="e">
        <f>#REF!</f>
        <v>#REF!</v>
      </c>
      <c r="G117" s="516" t="s">
        <v>699</v>
      </c>
      <c r="H117" s="520" t="s">
        <v>701</v>
      </c>
      <c r="I117" s="184"/>
      <c r="J117" s="87"/>
    </row>
    <row r="118" spans="1:10" ht="11.25" customHeight="1">
      <c r="A118" s="568" t="s">
        <v>14</v>
      </c>
      <c r="B118" s="569"/>
      <c r="C118" s="567" t="s">
        <v>142</v>
      </c>
      <c r="D118" s="598"/>
      <c r="E118" s="570"/>
      <c r="F118" s="570"/>
      <c r="G118" s="570"/>
      <c r="H118" s="571"/>
      <c r="I118" s="571"/>
      <c r="J118" s="572"/>
    </row>
    <row r="119" spans="1:10" ht="13.5" thickBot="1">
      <c r="A119" s="49" t="s">
        <v>15</v>
      </c>
      <c r="B119" s="49"/>
      <c r="C119" s="53" t="s">
        <v>541</v>
      </c>
      <c r="D119" s="78"/>
      <c r="E119" s="80"/>
      <c r="F119" s="80"/>
      <c r="G119" s="80"/>
      <c r="H119" s="80"/>
      <c r="I119" s="80"/>
      <c r="J119" s="78"/>
    </row>
    <row r="120" spans="1:15" ht="12.75">
      <c r="A120" s="338" t="s">
        <v>574</v>
      </c>
      <c r="B120" s="339"/>
      <c r="C120" s="340" t="s">
        <v>543</v>
      </c>
      <c r="D120" s="365"/>
      <c r="E120" s="411"/>
      <c r="F120" s="642" t="e">
        <f>F121+F125</f>
        <v>#REF!</v>
      </c>
      <c r="G120" s="346"/>
      <c r="H120" s="347"/>
      <c r="I120" s="347"/>
      <c r="J120" s="348"/>
      <c r="K120" s="396"/>
      <c r="L120" s="396"/>
      <c r="M120" s="396"/>
      <c r="N120" s="396"/>
      <c r="O120" s="396"/>
    </row>
    <row r="121" spans="1:10" ht="12.75">
      <c r="A121" s="575" t="s">
        <v>16</v>
      </c>
      <c r="B121" s="183"/>
      <c r="C121" s="573" t="s">
        <v>141</v>
      </c>
      <c r="D121" s="600" t="e">
        <f>F121/E121</f>
        <v>#REF!</v>
      </c>
      <c r="E121" s="601" t="e">
        <f>SUM(E122:E124)</f>
        <v>#REF!</v>
      </c>
      <c r="F121" s="601" t="e">
        <f>SUM(F122:F124)</f>
        <v>#REF!</v>
      </c>
      <c r="G121" s="574"/>
      <c r="H121" s="577"/>
      <c r="I121" s="577"/>
      <c r="J121" s="578"/>
    </row>
    <row r="122" spans="1:10" ht="22.5">
      <c r="A122" s="32" t="s">
        <v>17</v>
      </c>
      <c r="B122" s="510" t="s">
        <v>689</v>
      </c>
      <c r="C122" s="374" t="s">
        <v>500</v>
      </c>
      <c r="D122" s="361" t="e">
        <f>F122/E122</f>
        <v>#REF!</v>
      </c>
      <c r="E122" s="187" t="e">
        <f>#REF!</f>
        <v>#REF!</v>
      </c>
      <c r="F122" s="100" t="e">
        <f>#REF!</f>
        <v>#REF!</v>
      </c>
      <c r="G122" s="515" t="s">
        <v>698</v>
      </c>
      <c r="H122" s="520" t="s">
        <v>701</v>
      </c>
      <c r="I122" s="81"/>
      <c r="J122" s="82"/>
    </row>
    <row r="123" spans="1:10" ht="22.5">
      <c r="A123" s="32" t="s">
        <v>174</v>
      </c>
      <c r="B123" s="510" t="s">
        <v>690</v>
      </c>
      <c r="C123" s="374" t="s">
        <v>501</v>
      </c>
      <c r="D123" s="361" t="e">
        <f>F123/E123</f>
        <v>#REF!</v>
      </c>
      <c r="E123" s="363" t="e">
        <f>#REF!</f>
        <v>#REF!</v>
      </c>
      <c r="F123" s="364" t="e">
        <f>#REF!</f>
        <v>#REF!</v>
      </c>
      <c r="G123" s="515" t="s">
        <v>698</v>
      </c>
      <c r="H123" s="520" t="s">
        <v>701</v>
      </c>
      <c r="I123" s="81"/>
      <c r="J123" s="82"/>
    </row>
    <row r="124" spans="1:10" ht="22.5">
      <c r="A124" s="32" t="s">
        <v>175</v>
      </c>
      <c r="B124" s="510" t="s">
        <v>691</v>
      </c>
      <c r="C124" s="374" t="s">
        <v>458</v>
      </c>
      <c r="D124" s="361" t="e">
        <f>F124/E124</f>
        <v>#REF!</v>
      </c>
      <c r="E124" s="363" t="e">
        <f>#REF!</f>
        <v>#REF!</v>
      </c>
      <c r="F124" s="364" t="e">
        <f>#REF!</f>
        <v>#REF!</v>
      </c>
      <c r="G124" s="515" t="s">
        <v>698</v>
      </c>
      <c r="H124" s="520" t="s">
        <v>701</v>
      </c>
      <c r="I124" s="81"/>
      <c r="J124" s="82"/>
    </row>
    <row r="125" spans="1:10" ht="11.25" customHeight="1">
      <c r="A125" s="568" t="s">
        <v>18</v>
      </c>
      <c r="B125" s="569"/>
      <c r="C125" s="567" t="s">
        <v>142</v>
      </c>
      <c r="D125" s="598"/>
      <c r="E125" s="570"/>
      <c r="F125" s="570"/>
      <c r="G125" s="570"/>
      <c r="H125" s="571"/>
      <c r="I125" s="571"/>
      <c r="J125" s="572"/>
    </row>
    <row r="126" spans="1:10" ht="13.5" thickBot="1">
      <c r="A126" s="33" t="s">
        <v>19</v>
      </c>
      <c r="B126" s="160"/>
      <c r="C126" s="54"/>
      <c r="D126" s="83"/>
      <c r="E126" s="84"/>
      <c r="F126" s="84"/>
      <c r="G126" s="84"/>
      <c r="H126" s="85"/>
      <c r="I126" s="85"/>
      <c r="J126" s="86"/>
    </row>
    <row r="127" spans="1:15" ht="12.75">
      <c r="A127" s="338" t="s">
        <v>575</v>
      </c>
      <c r="B127" s="339"/>
      <c r="C127" s="405" t="s">
        <v>540</v>
      </c>
      <c r="D127" s="365"/>
      <c r="E127" s="406"/>
      <c r="F127" s="410" t="e">
        <f>F132+F130+F128</f>
        <v>#REF!</v>
      </c>
      <c r="G127" s="406"/>
      <c r="H127" s="408"/>
      <c r="I127" s="408"/>
      <c r="J127" s="409"/>
      <c r="K127" s="396"/>
      <c r="L127" s="396"/>
      <c r="M127" s="396"/>
      <c r="N127" s="396"/>
      <c r="O127" s="396"/>
    </row>
    <row r="128" spans="1:10" ht="12.75">
      <c r="A128" s="568" t="s">
        <v>20</v>
      </c>
      <c r="B128" s="569"/>
      <c r="C128" s="567" t="s">
        <v>141</v>
      </c>
      <c r="D128" s="598"/>
      <c r="E128" s="612"/>
      <c r="F128" s="612"/>
      <c r="G128" s="612"/>
      <c r="H128" s="613"/>
      <c r="I128" s="613"/>
      <c r="J128" s="572"/>
    </row>
    <row r="129" spans="1:10" ht="12.75">
      <c r="A129" s="32" t="s">
        <v>377</v>
      </c>
      <c r="B129" s="182"/>
      <c r="C129" s="176"/>
      <c r="D129" s="60"/>
      <c r="E129" s="80"/>
      <c r="F129" s="80"/>
      <c r="G129" s="107"/>
      <c r="H129" s="80"/>
      <c r="I129" s="81"/>
      <c r="J129" s="82"/>
    </row>
    <row r="130" spans="1:10" ht="11.25" customHeight="1">
      <c r="A130" s="568" t="s">
        <v>21</v>
      </c>
      <c r="B130" s="569"/>
      <c r="C130" s="567" t="s">
        <v>142</v>
      </c>
      <c r="D130" s="598"/>
      <c r="E130" s="570"/>
      <c r="F130" s="570"/>
      <c r="G130" s="570"/>
      <c r="H130" s="571"/>
      <c r="I130" s="571"/>
      <c r="J130" s="572"/>
    </row>
    <row r="131" spans="1:10" ht="12.75">
      <c r="A131" s="32" t="s">
        <v>22</v>
      </c>
      <c r="B131" s="161"/>
      <c r="C131" s="614"/>
      <c r="D131" s="101"/>
      <c r="E131" s="80"/>
      <c r="F131" s="80"/>
      <c r="G131" s="80"/>
      <c r="H131" s="81"/>
      <c r="I131" s="81"/>
      <c r="J131" s="82"/>
    </row>
    <row r="132" spans="1:10" ht="12.75">
      <c r="A132" s="575" t="s">
        <v>23</v>
      </c>
      <c r="B132" s="183"/>
      <c r="C132" s="573" t="s">
        <v>544</v>
      </c>
      <c r="D132" s="595"/>
      <c r="E132" s="615"/>
      <c r="F132" s="616" t="e">
        <f>SUM(F133:F139)</f>
        <v>#REF!</v>
      </c>
      <c r="G132" s="587"/>
      <c r="H132" s="588"/>
      <c r="I132" s="588"/>
      <c r="J132" s="578"/>
    </row>
    <row r="133" spans="1:11" ht="35.25" customHeight="1">
      <c r="A133" s="49" t="s">
        <v>264</v>
      </c>
      <c r="B133" s="510" t="s">
        <v>692</v>
      </c>
      <c r="C133" s="193" t="s">
        <v>478</v>
      </c>
      <c r="D133" s="361" t="e">
        <f>F133/E133</f>
        <v>#REF!</v>
      </c>
      <c r="E133" s="194" t="e">
        <f>#REF!</f>
        <v>#REF!</v>
      </c>
      <c r="F133" s="195">
        <f>'6. Проведення закупівлі  (3)'!F110</f>
        <v>4016.74</v>
      </c>
      <c r="G133" s="515" t="s">
        <v>698</v>
      </c>
      <c r="H133" s="520" t="s">
        <v>701</v>
      </c>
      <c r="I133" s="523" t="s">
        <v>703</v>
      </c>
      <c r="J133" s="196"/>
      <c r="K133" s="113"/>
    </row>
    <row r="134" spans="1:11" ht="37.5" customHeight="1">
      <c r="A134" s="49" t="s">
        <v>205</v>
      </c>
      <c r="B134" s="510" t="s">
        <v>693</v>
      </c>
      <c r="C134" s="350" t="s">
        <v>479</v>
      </c>
      <c r="D134" s="361" t="e">
        <f aca="true" t="shared" si="5" ref="D134:D139">F134/E134</f>
        <v>#REF!</v>
      </c>
      <c r="E134" s="379" t="e">
        <f>#REF!</f>
        <v>#REF!</v>
      </c>
      <c r="F134" s="380">
        <f>'6. Проведення закупівлі  (3)'!F111</f>
        <v>741.77</v>
      </c>
      <c r="G134" s="515" t="s">
        <v>698</v>
      </c>
      <c r="H134" s="520" t="s">
        <v>701</v>
      </c>
      <c r="I134" s="522">
        <v>2010</v>
      </c>
      <c r="J134" s="521" t="s">
        <v>702</v>
      </c>
      <c r="K134" s="113"/>
    </row>
    <row r="135" spans="1:11" ht="38.25" customHeight="1">
      <c r="A135" s="49" t="s">
        <v>206</v>
      </c>
      <c r="B135" s="510" t="s">
        <v>694</v>
      </c>
      <c r="C135" s="350" t="s">
        <v>480</v>
      </c>
      <c r="D135" s="361" t="e">
        <f t="shared" si="5"/>
        <v>#REF!</v>
      </c>
      <c r="E135" s="379" t="e">
        <f>#REF!</f>
        <v>#REF!</v>
      </c>
      <c r="F135" s="380">
        <f>'6. Проведення закупівлі  (3)'!F112</f>
        <v>738.28</v>
      </c>
      <c r="G135" s="515" t="s">
        <v>698</v>
      </c>
      <c r="H135" s="520" t="s">
        <v>701</v>
      </c>
      <c r="I135" s="523" t="s">
        <v>703</v>
      </c>
      <c r="J135" s="382"/>
      <c r="K135" s="113"/>
    </row>
    <row r="136" spans="1:11" ht="38.25" customHeight="1">
      <c r="A136" s="49" t="s">
        <v>612</v>
      </c>
      <c r="B136" s="378"/>
      <c r="C136" s="350" t="s">
        <v>817</v>
      </c>
      <c r="D136" s="361" t="e">
        <f t="shared" si="5"/>
        <v>#REF!</v>
      </c>
      <c r="E136" s="379" t="e">
        <f>#REF!</f>
        <v>#REF!</v>
      </c>
      <c r="F136" s="380" t="e">
        <f>#REF!</f>
        <v>#REF!</v>
      </c>
      <c r="G136" s="516" t="s">
        <v>699</v>
      </c>
      <c r="H136" s="520" t="s">
        <v>701</v>
      </c>
      <c r="I136" s="381"/>
      <c r="J136" s="382"/>
      <c r="K136" s="113"/>
    </row>
    <row r="137" spans="1:11" ht="27" customHeight="1">
      <c r="A137" s="49" t="s">
        <v>207</v>
      </c>
      <c r="B137" s="378"/>
      <c r="C137" s="350" t="s">
        <v>818</v>
      </c>
      <c r="D137" s="361" t="e">
        <f t="shared" si="5"/>
        <v>#REF!</v>
      </c>
      <c r="E137" s="379" t="e">
        <f>#REF!</f>
        <v>#REF!</v>
      </c>
      <c r="F137" s="380" t="e">
        <f>#REF!</f>
        <v>#REF!</v>
      </c>
      <c r="G137" s="516" t="s">
        <v>699</v>
      </c>
      <c r="H137" s="520" t="s">
        <v>701</v>
      </c>
      <c r="I137" s="381"/>
      <c r="J137" s="382"/>
      <c r="K137" s="113"/>
    </row>
    <row r="138" spans="1:11" ht="37.5" customHeight="1">
      <c r="A138" s="49" t="s">
        <v>621</v>
      </c>
      <c r="B138" s="378"/>
      <c r="C138" s="350" t="s">
        <v>204</v>
      </c>
      <c r="D138" s="361" t="e">
        <f t="shared" si="5"/>
        <v>#REF!</v>
      </c>
      <c r="E138" s="379" t="e">
        <f>#REF!</f>
        <v>#REF!</v>
      </c>
      <c r="F138" s="380" t="e">
        <f>#REF!</f>
        <v>#REF!</v>
      </c>
      <c r="G138" s="516" t="s">
        <v>699</v>
      </c>
      <c r="H138" s="520" t="s">
        <v>701</v>
      </c>
      <c r="I138" s="381"/>
      <c r="J138" s="382"/>
      <c r="K138" s="113"/>
    </row>
    <row r="139" spans="1:11" ht="25.5" customHeight="1" thickBot="1">
      <c r="A139" s="49" t="s">
        <v>622</v>
      </c>
      <c r="B139" s="378"/>
      <c r="C139" s="350" t="s">
        <v>819</v>
      </c>
      <c r="D139" s="361" t="e">
        <f t="shared" si="5"/>
        <v>#REF!</v>
      </c>
      <c r="E139" s="379" t="e">
        <f>#REF!</f>
        <v>#REF!</v>
      </c>
      <c r="F139" s="380" t="e">
        <f>#REF!</f>
        <v>#REF!</v>
      </c>
      <c r="G139" s="516" t="s">
        <v>699</v>
      </c>
      <c r="H139" s="520" t="s">
        <v>701</v>
      </c>
      <c r="I139" s="381"/>
      <c r="J139" s="382"/>
      <c r="K139" s="37"/>
    </row>
    <row r="140" spans="1:15" ht="14.25" customHeight="1">
      <c r="A140" s="338" t="s">
        <v>576</v>
      </c>
      <c r="B140" s="339"/>
      <c r="C140" s="405" t="s">
        <v>560</v>
      </c>
      <c r="D140" s="365"/>
      <c r="E140" s="406"/>
      <c r="F140" s="397" t="e">
        <f>F141+F143+F145</f>
        <v>#REF!</v>
      </c>
      <c r="G140" s="518"/>
      <c r="H140" s="407"/>
      <c r="I140" s="407"/>
      <c r="J140" s="395"/>
      <c r="K140" s="396"/>
      <c r="L140" s="396"/>
      <c r="M140" s="396"/>
      <c r="N140" s="396"/>
      <c r="O140" s="396"/>
    </row>
    <row r="141" spans="1:10" ht="14.25" customHeight="1">
      <c r="A141" s="568" t="s">
        <v>24</v>
      </c>
      <c r="B141" s="569"/>
      <c r="C141" s="567" t="s">
        <v>141</v>
      </c>
      <c r="D141" s="598"/>
      <c r="E141" s="612"/>
      <c r="F141" s="612"/>
      <c r="G141" s="612"/>
      <c r="H141" s="613"/>
      <c r="I141" s="613"/>
      <c r="J141" s="572"/>
    </row>
    <row r="142" spans="1:10" ht="12.75">
      <c r="A142" s="32" t="s">
        <v>25</v>
      </c>
      <c r="B142" s="156"/>
      <c r="C142" s="51"/>
      <c r="D142" s="94"/>
      <c r="E142" s="80"/>
      <c r="F142" s="80"/>
      <c r="G142" s="80"/>
      <c r="H142" s="81"/>
      <c r="I142" s="81"/>
      <c r="J142" s="82"/>
    </row>
    <row r="143" spans="1:10" ht="11.25" customHeight="1">
      <c r="A143" s="568" t="s">
        <v>26</v>
      </c>
      <c r="B143" s="569"/>
      <c r="C143" s="567" t="s">
        <v>142</v>
      </c>
      <c r="D143" s="598"/>
      <c r="E143" s="570"/>
      <c r="F143" s="570"/>
      <c r="G143" s="570"/>
      <c r="H143" s="571"/>
      <c r="I143" s="571"/>
      <c r="J143" s="572"/>
    </row>
    <row r="144" spans="1:10" ht="12.75">
      <c r="A144" s="32" t="s">
        <v>27</v>
      </c>
      <c r="B144" s="161"/>
      <c r="C144" s="614"/>
      <c r="D144" s="101"/>
      <c r="E144" s="80"/>
      <c r="F144" s="80"/>
      <c r="G144" s="80"/>
      <c r="H144" s="81"/>
      <c r="I144" s="81"/>
      <c r="J144" s="82"/>
    </row>
    <row r="145" spans="1:10" ht="12.75">
      <c r="A145" s="568" t="s">
        <v>28</v>
      </c>
      <c r="B145" s="569"/>
      <c r="C145" s="567" t="s">
        <v>544</v>
      </c>
      <c r="D145" s="598"/>
      <c r="E145" s="601" t="e">
        <f>E146+E147+E148</f>
        <v>#REF!</v>
      </c>
      <c r="F145" s="601" t="e">
        <f>F146+F147+F148+F149</f>
        <v>#REF!</v>
      </c>
      <c r="G145" s="570"/>
      <c r="H145" s="571"/>
      <c r="I145" s="571"/>
      <c r="J145" s="572"/>
    </row>
    <row r="146" spans="1:11" ht="33.75" customHeight="1">
      <c r="A146" s="49" t="s">
        <v>613</v>
      </c>
      <c r="B146" s="510" t="s">
        <v>695</v>
      </c>
      <c r="C146" s="350" t="s">
        <v>550</v>
      </c>
      <c r="D146" s="361" t="e">
        <f>F146/E146</f>
        <v>#REF!</v>
      </c>
      <c r="E146" s="379" t="e">
        <f>#REF!</f>
        <v>#REF!</v>
      </c>
      <c r="F146" s="380" t="e">
        <f>#REF!</f>
        <v>#REF!</v>
      </c>
      <c r="G146" s="515" t="s">
        <v>698</v>
      </c>
      <c r="H146" s="520" t="s">
        <v>701</v>
      </c>
      <c r="I146" s="523" t="s">
        <v>703</v>
      </c>
      <c r="J146" s="383"/>
      <c r="K146" s="37"/>
    </row>
    <row r="147" spans="1:11" ht="33.75" customHeight="1">
      <c r="A147" s="49" t="s">
        <v>623</v>
      </c>
      <c r="B147" s="510" t="s">
        <v>619</v>
      </c>
      <c r="C147" s="559" t="s">
        <v>616</v>
      </c>
      <c r="D147" s="361" t="e">
        <f>F147/E147</f>
        <v>#REF!</v>
      </c>
      <c r="E147" s="379" t="e">
        <f>#REF!</f>
        <v>#REF!</v>
      </c>
      <c r="F147" s="380" t="e">
        <f>#REF!</f>
        <v>#REF!</v>
      </c>
      <c r="G147" s="515" t="s">
        <v>698</v>
      </c>
      <c r="H147" s="520" t="s">
        <v>701</v>
      </c>
      <c r="I147" s="523" t="s">
        <v>703</v>
      </c>
      <c r="J147" s="383"/>
      <c r="K147" s="37"/>
    </row>
    <row r="148" spans="1:11" ht="33.75" customHeight="1">
      <c r="A148" s="49" t="s">
        <v>624</v>
      </c>
      <c r="B148" s="510" t="s">
        <v>620</v>
      </c>
      <c r="C148" s="559" t="s">
        <v>617</v>
      </c>
      <c r="D148" s="361" t="e">
        <f>F148/E148</f>
        <v>#REF!</v>
      </c>
      <c r="E148" s="379" t="e">
        <f>#REF!</f>
        <v>#REF!</v>
      </c>
      <c r="F148" s="380" t="e">
        <f>#REF!</f>
        <v>#REF!</v>
      </c>
      <c r="G148" s="515" t="s">
        <v>698</v>
      </c>
      <c r="H148" s="520" t="s">
        <v>701</v>
      </c>
      <c r="I148" s="523" t="s">
        <v>703</v>
      </c>
      <c r="J148" s="383"/>
      <c r="K148" s="37"/>
    </row>
    <row r="149" spans="1:11" ht="31.5" customHeight="1">
      <c r="A149" s="49" t="s">
        <v>618</v>
      </c>
      <c r="B149" s="510"/>
      <c r="C149" s="559" t="s">
        <v>785</v>
      </c>
      <c r="D149" s="361">
        <f>F149/E149</f>
        <v>64</v>
      </c>
      <c r="E149" s="379">
        <v>2</v>
      </c>
      <c r="F149" s="380">
        <v>128</v>
      </c>
      <c r="G149" s="515" t="s">
        <v>698</v>
      </c>
      <c r="H149" s="520" t="s">
        <v>701</v>
      </c>
      <c r="I149" s="523" t="s">
        <v>703</v>
      </c>
      <c r="J149" s="383"/>
      <c r="K149" s="37"/>
    </row>
    <row r="150" spans="1:15" ht="12.75">
      <c r="A150" s="389" t="s">
        <v>577</v>
      </c>
      <c r="B150" s="390"/>
      <c r="C150" s="391" t="s">
        <v>561</v>
      </c>
      <c r="D150" s="392"/>
      <c r="E150" s="393"/>
      <c r="F150" s="397" t="e">
        <f>F151+F171+F180+F169+F170</f>
        <v>#REF!</v>
      </c>
      <c r="G150" s="518"/>
      <c r="H150" s="394"/>
      <c r="I150" s="394"/>
      <c r="J150" s="395"/>
      <c r="K150" s="396"/>
      <c r="L150" s="396"/>
      <c r="M150" s="396"/>
      <c r="N150" s="396"/>
      <c r="O150" s="396"/>
    </row>
    <row r="151" spans="1:10" ht="12.75">
      <c r="A151" s="575" t="s">
        <v>596</v>
      </c>
      <c r="B151" s="183"/>
      <c r="C151" s="573" t="s">
        <v>141</v>
      </c>
      <c r="D151" s="361" t="e">
        <f aca="true" t="shared" si="6" ref="D151:D185">F151/E151</f>
        <v>#REF!</v>
      </c>
      <c r="E151" s="564" t="e">
        <f>SUM(E152:E168)</f>
        <v>#REF!</v>
      </c>
      <c r="F151" s="564" t="e">
        <f>SUM(F152:F168)</f>
        <v>#REF!</v>
      </c>
      <c r="G151" s="617"/>
      <c r="H151" s="618"/>
      <c r="I151" s="619"/>
      <c r="J151" s="87"/>
    </row>
    <row r="152" spans="1:10" ht="21.75" customHeight="1">
      <c r="A152" s="32" t="s">
        <v>597</v>
      </c>
      <c r="B152" s="156"/>
      <c r="C152" s="51" t="s">
        <v>625</v>
      </c>
      <c r="D152" s="361" t="e">
        <f t="shared" si="6"/>
        <v>#REF!</v>
      </c>
      <c r="E152" s="103" t="e">
        <f>#REF!</f>
        <v>#REF!</v>
      </c>
      <c r="F152" s="102" t="e">
        <f>#REF!</f>
        <v>#REF!</v>
      </c>
      <c r="G152" s="515" t="s">
        <v>698</v>
      </c>
      <c r="H152" s="520" t="s">
        <v>701</v>
      </c>
      <c r="I152" s="104"/>
      <c r="J152" s="87"/>
    </row>
    <row r="153" spans="1:10" ht="23.25" customHeight="1">
      <c r="A153" s="32" t="s">
        <v>614</v>
      </c>
      <c r="B153" s="384"/>
      <c r="C153" s="51" t="s">
        <v>626</v>
      </c>
      <c r="D153" s="361" t="e">
        <f t="shared" si="6"/>
        <v>#REF!</v>
      </c>
      <c r="E153" s="385" t="e">
        <f>#REF!</f>
        <v>#REF!</v>
      </c>
      <c r="F153" s="386" t="e">
        <f>#REF!</f>
        <v>#REF!</v>
      </c>
      <c r="G153" s="515" t="s">
        <v>698</v>
      </c>
      <c r="H153" s="520" t="s">
        <v>701</v>
      </c>
      <c r="I153" s="387"/>
      <c r="J153" s="388"/>
    </row>
    <row r="154" spans="1:10" ht="23.25" customHeight="1">
      <c r="A154" s="32" t="s">
        <v>445</v>
      </c>
      <c r="B154" s="384"/>
      <c r="C154" s="51" t="s">
        <v>627</v>
      </c>
      <c r="D154" s="361" t="e">
        <f t="shared" si="6"/>
        <v>#REF!</v>
      </c>
      <c r="E154" s="385" t="e">
        <f>#REF!</f>
        <v>#REF!</v>
      </c>
      <c r="F154" s="386" t="e">
        <f>#REF!</f>
        <v>#REF!</v>
      </c>
      <c r="G154" s="515" t="s">
        <v>698</v>
      </c>
      <c r="H154" s="520" t="s">
        <v>701</v>
      </c>
      <c r="I154" s="387"/>
      <c r="J154" s="388"/>
    </row>
    <row r="155" spans="1:10" ht="23.25" customHeight="1">
      <c r="A155" s="32" t="s">
        <v>832</v>
      </c>
      <c r="B155" s="384"/>
      <c r="C155" s="51" t="s">
        <v>713</v>
      </c>
      <c r="D155" s="361" t="e">
        <f t="shared" si="6"/>
        <v>#REF!</v>
      </c>
      <c r="E155" s="385" t="e">
        <f>#REF!</f>
        <v>#REF!</v>
      </c>
      <c r="F155" s="386" t="e">
        <f>#REF!</f>
        <v>#REF!</v>
      </c>
      <c r="G155" s="515" t="s">
        <v>698</v>
      </c>
      <c r="H155" s="520" t="s">
        <v>701</v>
      </c>
      <c r="I155" s="387"/>
      <c r="J155" s="388"/>
    </row>
    <row r="156" spans="1:10" ht="23.25" customHeight="1">
      <c r="A156" s="32" t="s">
        <v>833</v>
      </c>
      <c r="B156" s="384"/>
      <c r="C156" s="51" t="s">
        <v>54</v>
      </c>
      <c r="D156" s="361" t="e">
        <f t="shared" si="6"/>
        <v>#REF!</v>
      </c>
      <c r="E156" s="385" t="e">
        <f>#REF!</f>
        <v>#REF!</v>
      </c>
      <c r="F156" s="386" t="e">
        <f>#REF!</f>
        <v>#REF!</v>
      </c>
      <c r="G156" s="515" t="s">
        <v>698</v>
      </c>
      <c r="H156" s="520" t="s">
        <v>701</v>
      </c>
      <c r="I156" s="387"/>
      <c r="J156" s="388"/>
    </row>
    <row r="157" spans="1:10" ht="23.25" customHeight="1">
      <c r="A157" s="32" t="s">
        <v>834</v>
      </c>
      <c r="B157" s="384"/>
      <c r="C157" s="51" t="s">
        <v>55</v>
      </c>
      <c r="D157" s="361" t="e">
        <f t="shared" si="6"/>
        <v>#REF!</v>
      </c>
      <c r="E157" s="385" t="e">
        <f>#REF!</f>
        <v>#REF!</v>
      </c>
      <c r="F157" s="386" t="e">
        <f>#REF!</f>
        <v>#REF!</v>
      </c>
      <c r="G157" s="515" t="s">
        <v>698</v>
      </c>
      <c r="H157" s="520" t="s">
        <v>701</v>
      </c>
      <c r="I157" s="387"/>
      <c r="J157" s="388"/>
    </row>
    <row r="158" spans="1:10" ht="24.75" customHeight="1">
      <c r="A158" s="32" t="s">
        <v>835</v>
      </c>
      <c r="B158" s="384"/>
      <c r="C158" s="51" t="s">
        <v>56</v>
      </c>
      <c r="D158" s="361" t="e">
        <f t="shared" si="6"/>
        <v>#REF!</v>
      </c>
      <c r="E158" s="385" t="e">
        <f>#REF!</f>
        <v>#REF!</v>
      </c>
      <c r="F158" s="386" t="e">
        <f>#REF!</f>
        <v>#REF!</v>
      </c>
      <c r="G158" s="515" t="s">
        <v>698</v>
      </c>
      <c r="H158" s="520" t="s">
        <v>701</v>
      </c>
      <c r="I158" s="387"/>
      <c r="J158" s="388"/>
    </row>
    <row r="159" spans="1:10" ht="24.75" customHeight="1">
      <c r="A159" s="32" t="s">
        <v>836</v>
      </c>
      <c r="B159" s="384"/>
      <c r="C159" s="51" t="s">
        <v>813</v>
      </c>
      <c r="D159" s="361" t="e">
        <f t="shared" si="6"/>
        <v>#REF!</v>
      </c>
      <c r="E159" s="385" t="e">
        <f>#REF!</f>
        <v>#REF!</v>
      </c>
      <c r="F159" s="386" t="e">
        <f>#REF!</f>
        <v>#REF!</v>
      </c>
      <c r="G159" s="515" t="s">
        <v>698</v>
      </c>
      <c r="H159" s="520" t="s">
        <v>701</v>
      </c>
      <c r="I159" s="387"/>
      <c r="J159" s="388"/>
    </row>
    <row r="160" spans="1:10" ht="23.25" customHeight="1">
      <c r="A160" s="32" t="s">
        <v>837</v>
      </c>
      <c r="B160" s="384"/>
      <c r="C160" s="51" t="s">
        <v>814</v>
      </c>
      <c r="D160" s="361" t="e">
        <f t="shared" si="6"/>
        <v>#REF!</v>
      </c>
      <c r="E160" s="385" t="e">
        <f>#REF!</f>
        <v>#REF!</v>
      </c>
      <c r="F160" s="386" t="e">
        <f>#REF!</f>
        <v>#REF!</v>
      </c>
      <c r="G160" s="515" t="s">
        <v>698</v>
      </c>
      <c r="H160" s="520" t="s">
        <v>701</v>
      </c>
      <c r="I160" s="387"/>
      <c r="J160" s="388"/>
    </row>
    <row r="161" spans="1:10" ht="22.5" customHeight="1">
      <c r="A161" s="32" t="s">
        <v>838</v>
      </c>
      <c r="B161" s="384"/>
      <c r="C161" s="51" t="s">
        <v>815</v>
      </c>
      <c r="D161" s="361" t="e">
        <f t="shared" si="6"/>
        <v>#REF!</v>
      </c>
      <c r="E161" s="385" t="e">
        <f>#REF!</f>
        <v>#REF!</v>
      </c>
      <c r="F161" s="386" t="e">
        <f>#REF!</f>
        <v>#REF!</v>
      </c>
      <c r="G161" s="515" t="s">
        <v>698</v>
      </c>
      <c r="H161" s="520" t="s">
        <v>701</v>
      </c>
      <c r="I161" s="387"/>
      <c r="J161" s="388"/>
    </row>
    <row r="162" spans="1:10" ht="24.75" customHeight="1">
      <c r="A162" s="32" t="s">
        <v>839</v>
      </c>
      <c r="B162" s="384"/>
      <c r="C162" s="51" t="s">
        <v>825</v>
      </c>
      <c r="D162" s="361" t="e">
        <f t="shared" si="6"/>
        <v>#REF!</v>
      </c>
      <c r="E162" s="385" t="e">
        <f>#REF!</f>
        <v>#REF!</v>
      </c>
      <c r="F162" s="386" t="e">
        <f>#REF!</f>
        <v>#REF!</v>
      </c>
      <c r="G162" s="515" t="s">
        <v>698</v>
      </c>
      <c r="H162" s="520" t="s">
        <v>701</v>
      </c>
      <c r="I162" s="387"/>
      <c r="J162" s="388"/>
    </row>
    <row r="163" spans="1:10" ht="23.25" customHeight="1">
      <c r="A163" s="32" t="s">
        <v>840</v>
      </c>
      <c r="B163" s="384"/>
      <c r="C163" s="51" t="s">
        <v>826</v>
      </c>
      <c r="D163" s="361" t="e">
        <f t="shared" si="6"/>
        <v>#REF!</v>
      </c>
      <c r="E163" s="385" t="e">
        <f>#REF!</f>
        <v>#REF!</v>
      </c>
      <c r="F163" s="386" t="e">
        <f>#REF!</f>
        <v>#REF!</v>
      </c>
      <c r="G163" s="515" t="s">
        <v>698</v>
      </c>
      <c r="H163" s="520" t="s">
        <v>701</v>
      </c>
      <c r="I163" s="387"/>
      <c r="J163" s="388"/>
    </row>
    <row r="164" spans="1:10" ht="23.25" customHeight="1">
      <c r="A164" s="32" t="s">
        <v>841</v>
      </c>
      <c r="B164" s="384"/>
      <c r="C164" s="51" t="s">
        <v>827</v>
      </c>
      <c r="D164" s="361" t="e">
        <f t="shared" si="6"/>
        <v>#REF!</v>
      </c>
      <c r="E164" s="385" t="e">
        <f>#REF!</f>
        <v>#REF!</v>
      </c>
      <c r="F164" s="386" t="e">
        <f>#REF!</f>
        <v>#REF!</v>
      </c>
      <c r="G164" s="515" t="s">
        <v>698</v>
      </c>
      <c r="H164" s="520" t="s">
        <v>701</v>
      </c>
      <c r="I164" s="387"/>
      <c r="J164" s="388"/>
    </row>
    <row r="165" spans="1:10" ht="22.5" customHeight="1">
      <c r="A165" s="32" t="s">
        <v>842</v>
      </c>
      <c r="B165" s="384"/>
      <c r="C165" s="51" t="s">
        <v>828</v>
      </c>
      <c r="D165" s="361" t="e">
        <f t="shared" si="6"/>
        <v>#REF!</v>
      </c>
      <c r="E165" s="385" t="e">
        <f>#REF!</f>
        <v>#REF!</v>
      </c>
      <c r="F165" s="386" t="e">
        <f>#REF!</f>
        <v>#REF!</v>
      </c>
      <c r="G165" s="515" t="s">
        <v>698</v>
      </c>
      <c r="H165" s="520" t="s">
        <v>701</v>
      </c>
      <c r="I165" s="387"/>
      <c r="J165" s="388"/>
    </row>
    <row r="166" spans="1:10" ht="23.25" customHeight="1">
      <c r="A166" s="32" t="s">
        <v>843</v>
      </c>
      <c r="B166" s="384"/>
      <c r="C166" s="51" t="s">
        <v>829</v>
      </c>
      <c r="D166" s="361" t="e">
        <f t="shared" si="6"/>
        <v>#REF!</v>
      </c>
      <c r="E166" s="385" t="e">
        <f>#REF!</f>
        <v>#REF!</v>
      </c>
      <c r="F166" s="386" t="e">
        <f>#REF!</f>
        <v>#REF!</v>
      </c>
      <c r="G166" s="515" t="s">
        <v>698</v>
      </c>
      <c r="H166" s="520" t="s">
        <v>701</v>
      </c>
      <c r="I166" s="387"/>
      <c r="J166" s="388"/>
    </row>
    <row r="167" spans="1:10" ht="23.25" customHeight="1">
      <c r="A167" s="32" t="s">
        <v>844</v>
      </c>
      <c r="B167" s="384"/>
      <c r="C167" s="51" t="s">
        <v>830</v>
      </c>
      <c r="D167" s="361" t="e">
        <f t="shared" si="6"/>
        <v>#REF!</v>
      </c>
      <c r="E167" s="385" t="e">
        <f>#REF!</f>
        <v>#REF!</v>
      </c>
      <c r="F167" s="386" t="e">
        <f>#REF!</f>
        <v>#REF!</v>
      </c>
      <c r="G167" s="515" t="s">
        <v>698</v>
      </c>
      <c r="H167" s="520" t="s">
        <v>701</v>
      </c>
      <c r="I167" s="387"/>
      <c r="J167" s="388"/>
    </row>
    <row r="168" spans="1:10" ht="23.25" customHeight="1">
      <c r="A168" s="32" t="s">
        <v>845</v>
      </c>
      <c r="B168" s="384"/>
      <c r="C168" s="51" t="s">
        <v>831</v>
      </c>
      <c r="D168" s="361" t="e">
        <f t="shared" si="6"/>
        <v>#REF!</v>
      </c>
      <c r="E168" s="385" t="e">
        <f>#REF!</f>
        <v>#REF!</v>
      </c>
      <c r="F168" s="386" t="e">
        <f>#REF!</f>
        <v>#REF!</v>
      </c>
      <c r="G168" s="515" t="s">
        <v>698</v>
      </c>
      <c r="H168" s="520" t="s">
        <v>701</v>
      </c>
      <c r="I168" s="387"/>
      <c r="J168" s="388"/>
    </row>
    <row r="169" spans="1:11" ht="24.75" customHeight="1">
      <c r="A169" s="32" t="s">
        <v>846</v>
      </c>
      <c r="B169" s="384"/>
      <c r="C169" s="50" t="s">
        <v>449</v>
      </c>
      <c r="D169" s="361" t="e">
        <f t="shared" si="6"/>
        <v>#REF!</v>
      </c>
      <c r="E169" s="385" t="e">
        <f>#REF!</f>
        <v>#REF!</v>
      </c>
      <c r="F169" s="386" t="e">
        <f>#REF!</f>
        <v>#REF!</v>
      </c>
      <c r="G169" s="516" t="s">
        <v>699</v>
      </c>
      <c r="H169" s="520" t="s">
        <v>701</v>
      </c>
      <c r="I169" s="387"/>
      <c r="J169" s="388"/>
      <c r="K169" s="37"/>
    </row>
    <row r="170" spans="1:11" ht="17.25" customHeight="1">
      <c r="A170" s="32" t="s">
        <v>847</v>
      </c>
      <c r="B170" s="384"/>
      <c r="C170" s="51" t="s">
        <v>450</v>
      </c>
      <c r="D170" s="361">
        <v>6</v>
      </c>
      <c r="E170" s="422">
        <v>14</v>
      </c>
      <c r="F170" s="423">
        <v>84</v>
      </c>
      <c r="G170" s="517" t="s">
        <v>699</v>
      </c>
      <c r="H170" s="520" t="s">
        <v>701</v>
      </c>
      <c r="I170" s="387"/>
      <c r="J170" s="388"/>
      <c r="K170" s="37"/>
    </row>
    <row r="171" spans="1:10" ht="14.25" customHeight="1">
      <c r="A171" s="620" t="s">
        <v>598</v>
      </c>
      <c r="B171" s="620"/>
      <c r="C171" s="573" t="s">
        <v>142</v>
      </c>
      <c r="D171" s="361">
        <v>35</v>
      </c>
      <c r="E171" s="601">
        <v>8</v>
      </c>
      <c r="F171" s="601">
        <v>280</v>
      </c>
      <c r="G171" s="587"/>
      <c r="H171" s="587"/>
      <c r="I171" s="587"/>
      <c r="J171" s="621"/>
    </row>
    <row r="172" spans="1:10" ht="22.5">
      <c r="A172" s="49" t="s">
        <v>446</v>
      </c>
      <c r="B172" s="511" t="s">
        <v>335</v>
      </c>
      <c r="C172" s="51" t="s">
        <v>535</v>
      </c>
      <c r="D172" s="361">
        <v>50</v>
      </c>
      <c r="E172" s="105">
        <v>1</v>
      </c>
      <c r="F172" s="92">
        <v>50</v>
      </c>
      <c r="G172" s="515" t="s">
        <v>698</v>
      </c>
      <c r="H172" s="520" t="s">
        <v>701</v>
      </c>
      <c r="I172" s="398"/>
      <c r="J172" s="399"/>
    </row>
    <row r="173" spans="1:10" ht="22.5">
      <c r="A173" s="49" t="s">
        <v>848</v>
      </c>
      <c r="B173" s="511" t="s">
        <v>338</v>
      </c>
      <c r="C173" s="51" t="s">
        <v>536</v>
      </c>
      <c r="D173" s="361">
        <v>60</v>
      </c>
      <c r="E173" s="105">
        <v>1</v>
      </c>
      <c r="F173" s="92">
        <v>60</v>
      </c>
      <c r="G173" s="515" t="s">
        <v>698</v>
      </c>
      <c r="H173" s="520" t="s">
        <v>701</v>
      </c>
      <c r="I173" s="398"/>
      <c r="J173" s="399"/>
    </row>
    <row r="174" spans="1:10" ht="22.5">
      <c r="A174" s="49" t="s">
        <v>849</v>
      </c>
      <c r="B174" s="511" t="s">
        <v>340</v>
      </c>
      <c r="C174" s="51" t="s">
        <v>534</v>
      </c>
      <c r="D174" s="361">
        <v>65</v>
      </c>
      <c r="E174" s="105">
        <v>1</v>
      </c>
      <c r="F174" s="92">
        <v>65</v>
      </c>
      <c r="G174" s="515" t="s">
        <v>698</v>
      </c>
      <c r="H174" s="520" t="s">
        <v>701</v>
      </c>
      <c r="I174" s="398"/>
      <c r="J174" s="399"/>
    </row>
    <row r="175" spans="1:10" ht="22.5">
      <c r="A175" s="49" t="s">
        <v>447</v>
      </c>
      <c r="B175" s="509" t="s">
        <v>331</v>
      </c>
      <c r="C175" s="51" t="s">
        <v>853</v>
      </c>
      <c r="D175" s="361">
        <v>15</v>
      </c>
      <c r="E175" s="105">
        <v>1</v>
      </c>
      <c r="F175" s="92">
        <v>15</v>
      </c>
      <c r="G175" s="515" t="s">
        <v>698</v>
      </c>
      <c r="H175" s="520" t="s">
        <v>701</v>
      </c>
      <c r="I175" s="398"/>
      <c r="J175" s="399"/>
    </row>
    <row r="176" spans="1:10" ht="22.5">
      <c r="A176" s="49" t="s">
        <v>850</v>
      </c>
      <c r="B176" s="510" t="s">
        <v>332</v>
      </c>
      <c r="C176" s="51" t="s">
        <v>854</v>
      </c>
      <c r="D176" s="361">
        <v>15</v>
      </c>
      <c r="E176" s="105">
        <v>1</v>
      </c>
      <c r="F176" s="92">
        <v>15</v>
      </c>
      <c r="G176" s="515" t="s">
        <v>698</v>
      </c>
      <c r="H176" s="520" t="s">
        <v>701</v>
      </c>
      <c r="I176" s="398"/>
      <c r="J176" s="399"/>
    </row>
    <row r="177" spans="1:10" ht="22.5">
      <c r="A177" s="49" t="s">
        <v>851</v>
      </c>
      <c r="B177" s="510" t="s">
        <v>696</v>
      </c>
      <c r="C177" s="51" t="s">
        <v>855</v>
      </c>
      <c r="D177" s="361">
        <v>5</v>
      </c>
      <c r="E177" s="105">
        <v>1</v>
      </c>
      <c r="F177" s="92">
        <v>5</v>
      </c>
      <c r="G177" s="515" t="s">
        <v>698</v>
      </c>
      <c r="H177" s="520" t="s">
        <v>701</v>
      </c>
      <c r="I177" s="398"/>
      <c r="J177" s="399"/>
    </row>
    <row r="178" spans="1:10" ht="22.5">
      <c r="A178" s="49" t="s">
        <v>448</v>
      </c>
      <c r="B178" s="511" t="s">
        <v>343</v>
      </c>
      <c r="C178" s="51" t="s">
        <v>153</v>
      </c>
      <c r="D178" s="361">
        <v>35</v>
      </c>
      <c r="E178" s="385">
        <v>1</v>
      </c>
      <c r="F178" s="386">
        <v>35</v>
      </c>
      <c r="G178" s="515" t="s">
        <v>698</v>
      </c>
      <c r="H178" s="520" t="s">
        <v>701</v>
      </c>
      <c r="I178" s="398"/>
      <c r="J178" s="399"/>
    </row>
    <row r="179" spans="1:10" ht="22.5">
      <c r="A179" s="49" t="s">
        <v>852</v>
      </c>
      <c r="B179" s="511" t="s">
        <v>697</v>
      </c>
      <c r="C179" s="51" t="s">
        <v>152</v>
      </c>
      <c r="D179" s="361">
        <v>35</v>
      </c>
      <c r="E179" s="385">
        <v>1</v>
      </c>
      <c r="F179" s="423">
        <v>35</v>
      </c>
      <c r="G179" s="515" t="s">
        <v>698</v>
      </c>
      <c r="H179" s="520" t="s">
        <v>701</v>
      </c>
      <c r="I179" s="398"/>
      <c r="J179" s="399"/>
    </row>
    <row r="180" spans="1:10" ht="12.75">
      <c r="A180" s="568" t="s">
        <v>599</v>
      </c>
      <c r="B180" s="569"/>
      <c r="C180" s="567" t="s">
        <v>544</v>
      </c>
      <c r="D180" s="5"/>
      <c r="E180" s="570"/>
      <c r="F180" s="601">
        <v>1659.08</v>
      </c>
      <c r="G180" s="570"/>
      <c r="H180" s="571"/>
      <c r="I180" s="571"/>
      <c r="J180" s="572"/>
    </row>
    <row r="181" spans="1:10" ht="12.75">
      <c r="A181" s="49" t="s">
        <v>857</v>
      </c>
      <c r="B181" s="402"/>
      <c r="C181" s="403" t="s">
        <v>521</v>
      </c>
      <c r="D181" s="361">
        <v>28.314</v>
      </c>
      <c r="E181" s="80">
        <v>5</v>
      </c>
      <c r="F181" s="80">
        <v>141.57</v>
      </c>
      <c r="G181" s="516" t="s">
        <v>699</v>
      </c>
      <c r="H181" s="520" t="s">
        <v>700</v>
      </c>
      <c r="I181" s="90"/>
      <c r="J181" s="91"/>
    </row>
    <row r="182" spans="1:10" ht="12.75">
      <c r="A182" s="49" t="s">
        <v>858</v>
      </c>
      <c r="B182" s="402"/>
      <c r="C182" s="403" t="s">
        <v>522</v>
      </c>
      <c r="D182" s="361">
        <v>37.986000000000004</v>
      </c>
      <c r="E182" s="80">
        <v>9</v>
      </c>
      <c r="F182" s="80">
        <v>341.874</v>
      </c>
      <c r="G182" s="516" t="s">
        <v>699</v>
      </c>
      <c r="H182" s="520" t="s">
        <v>700</v>
      </c>
      <c r="I182" s="400"/>
      <c r="J182" s="401"/>
    </row>
    <row r="183" spans="1:10" ht="12.75">
      <c r="A183" s="49" t="s">
        <v>645</v>
      </c>
      <c r="B183" s="402"/>
      <c r="C183" s="403" t="s">
        <v>523</v>
      </c>
      <c r="D183" s="361">
        <v>52.039</v>
      </c>
      <c r="E183" s="80">
        <v>4</v>
      </c>
      <c r="F183" s="80">
        <v>208.156</v>
      </c>
      <c r="G183" s="516" t="s">
        <v>699</v>
      </c>
      <c r="H183" s="520" t="s">
        <v>700</v>
      </c>
      <c r="I183" s="400"/>
      <c r="J183" s="401"/>
    </row>
    <row r="184" spans="1:10" ht="12.75">
      <c r="A184" s="49" t="s">
        <v>859</v>
      </c>
      <c r="B184" s="402"/>
      <c r="C184" s="403" t="s">
        <v>524</v>
      </c>
      <c r="D184" s="361">
        <v>67.74</v>
      </c>
      <c r="E184" s="80">
        <v>2</v>
      </c>
      <c r="F184" s="80">
        <v>135.48</v>
      </c>
      <c r="G184" s="516" t="s">
        <v>699</v>
      </c>
      <c r="H184" s="520" t="s">
        <v>700</v>
      </c>
      <c r="I184" s="400"/>
      <c r="J184" s="401"/>
    </row>
    <row r="185" spans="1:10" ht="22.5">
      <c r="A185" s="49" t="s">
        <v>860</v>
      </c>
      <c r="B185" s="402"/>
      <c r="C185" s="403" t="s">
        <v>856</v>
      </c>
      <c r="D185" s="361">
        <v>64</v>
      </c>
      <c r="E185" s="80">
        <v>13</v>
      </c>
      <c r="F185" s="80">
        <v>832</v>
      </c>
      <c r="G185" s="515" t="s">
        <v>698</v>
      </c>
      <c r="H185" s="520" t="s">
        <v>701</v>
      </c>
      <c r="I185" s="400"/>
      <c r="J185" s="401"/>
    </row>
    <row r="186" spans="1:10" ht="12.75">
      <c r="A186" s="885" t="s">
        <v>714</v>
      </c>
      <c r="B186" s="886"/>
      <c r="C186" s="886"/>
      <c r="D186" s="886"/>
      <c r="E186" s="887"/>
      <c r="F186" s="404" t="e">
        <f>F5+F10+F15+F40+F89+F99+F120+F127+F140+F150</f>
        <v>#REF!</v>
      </c>
      <c r="G186" s="56" t="s">
        <v>75</v>
      </c>
      <c r="H186" s="56"/>
      <c r="I186" s="56"/>
      <c r="J186" s="57" t="s">
        <v>75</v>
      </c>
    </row>
    <row r="187" ht="17.25" customHeight="1">
      <c r="F187" s="114"/>
    </row>
    <row r="188" spans="1:10" ht="12.75">
      <c r="A188" s="882" t="s">
        <v>642</v>
      </c>
      <c r="B188" s="882"/>
      <c r="C188" s="882"/>
      <c r="D188" s="882"/>
      <c r="E188" s="882"/>
      <c r="F188" s="882"/>
      <c r="G188" s="882"/>
      <c r="H188" s="882"/>
      <c r="I188" s="882"/>
      <c r="J188" s="882"/>
    </row>
    <row r="189" spans="1:10" ht="12.75">
      <c r="A189" s="881" t="s">
        <v>643</v>
      </c>
      <c r="B189" s="881"/>
      <c r="C189" s="881"/>
      <c r="D189" s="881"/>
      <c r="E189" s="881"/>
      <c r="F189" s="881"/>
      <c r="G189" s="881"/>
      <c r="H189" s="881"/>
      <c r="I189" s="881"/>
      <c r="J189" s="881"/>
    </row>
    <row r="205" ht="12.75">
      <c r="G205" s="37"/>
    </row>
  </sheetData>
  <sheetProtection/>
  <mergeCells count="13">
    <mergeCell ref="A189:J189"/>
    <mergeCell ref="A188:J188"/>
    <mergeCell ref="I2:I3"/>
    <mergeCell ref="E2:F2"/>
    <mergeCell ref="A186:E186"/>
    <mergeCell ref="B2:B3"/>
    <mergeCell ref="A1:J1"/>
    <mergeCell ref="G2:G3"/>
    <mergeCell ref="J2:J3"/>
    <mergeCell ref="A2:A3"/>
    <mergeCell ref="C2:C3"/>
    <mergeCell ref="D2:D3"/>
    <mergeCell ref="H2:H3"/>
  </mergeCells>
  <printOptions/>
  <pageMargins left="0.7874015748031497" right="0.3937007874015748" top="0.984251968503937" bottom="0.984251968503937" header="0" footer="0.1181102362204724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indexed="15"/>
  </sheetPr>
  <dimension ref="A1:R237"/>
  <sheetViews>
    <sheetView view="pageBreakPreview" zoomScale="85" zoomScaleSheetLayoutView="85" zoomScalePageLayoutView="0" workbookViewId="0" topLeftCell="A1">
      <selection activeCell="D7" sqref="D7:M29"/>
    </sheetView>
  </sheetViews>
  <sheetFormatPr defaultColWidth="9.00390625" defaultRowHeight="12.75"/>
  <cols>
    <col min="1" max="1" width="6.25390625" style="25" customWidth="1"/>
    <col min="2" max="2" width="18.125" style="25" customWidth="1"/>
    <col min="3" max="3" width="18.75390625" style="25" customWidth="1"/>
    <col min="4" max="4" width="10.00390625" style="25" customWidth="1"/>
    <col min="5" max="5" width="11.125" style="25" customWidth="1"/>
    <col min="6" max="6" width="12.375" style="25" customWidth="1"/>
    <col min="7" max="7" width="10.375" style="25" customWidth="1"/>
    <col min="8" max="8" width="12.625" style="25" customWidth="1"/>
    <col min="9" max="9" width="9.00390625" style="25" customWidth="1"/>
    <col min="10" max="10" width="11.375" style="25" customWidth="1"/>
    <col min="11" max="11" width="11.625" style="25" customWidth="1"/>
    <col min="12" max="12" width="11.25390625" style="25" customWidth="1"/>
    <col min="13" max="13" width="11.75390625" style="25" customWidth="1"/>
    <col min="14" max="14" width="14.375" style="25" customWidth="1"/>
    <col min="15" max="15" width="11.00390625" style="25" customWidth="1"/>
    <col min="16" max="16384" width="9.125" style="25" customWidth="1"/>
  </cols>
  <sheetData>
    <row r="1" spans="1:15" s="26" customFormat="1" ht="27.75" customHeight="1">
      <c r="A1" s="866" t="s">
        <v>545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54"/>
    </row>
    <row r="2" spans="1:15" s="26" customFormat="1" ht="18" customHeight="1">
      <c r="A2" s="863" t="s">
        <v>802</v>
      </c>
      <c r="B2" s="855" t="s">
        <v>130</v>
      </c>
      <c r="C2" s="856"/>
      <c r="D2" s="861" t="s">
        <v>73</v>
      </c>
      <c r="E2" s="847"/>
      <c r="F2" s="863" t="s">
        <v>803</v>
      </c>
      <c r="G2" s="863"/>
      <c r="H2" s="863"/>
      <c r="I2" s="863"/>
      <c r="J2" s="863"/>
      <c r="K2" s="863"/>
      <c r="L2" s="863"/>
      <c r="M2" s="863"/>
      <c r="N2" s="850" t="s">
        <v>132</v>
      </c>
      <c r="O2" s="850" t="s">
        <v>203</v>
      </c>
    </row>
    <row r="3" spans="1:15" s="27" customFormat="1" ht="27" customHeight="1">
      <c r="A3" s="863"/>
      <c r="B3" s="857"/>
      <c r="C3" s="858"/>
      <c r="D3" s="848"/>
      <c r="E3" s="849"/>
      <c r="F3" s="888">
        <v>2013</v>
      </c>
      <c r="G3" s="889"/>
      <c r="H3" s="889"/>
      <c r="I3" s="890"/>
      <c r="J3" s="20">
        <v>2014</v>
      </c>
      <c r="K3" s="20">
        <v>2015</v>
      </c>
      <c r="L3" s="20">
        <v>2016</v>
      </c>
      <c r="M3" s="20">
        <v>2017</v>
      </c>
      <c r="N3" s="851"/>
      <c r="O3" s="851"/>
    </row>
    <row r="4" spans="1:15" s="27" customFormat="1" ht="33" customHeight="1">
      <c r="A4" s="863"/>
      <c r="B4" s="857"/>
      <c r="C4" s="858"/>
      <c r="D4" s="863" t="s">
        <v>914</v>
      </c>
      <c r="E4" s="863" t="s">
        <v>804</v>
      </c>
      <c r="F4" s="863" t="s">
        <v>801</v>
      </c>
      <c r="G4" s="863"/>
      <c r="H4" s="863" t="s">
        <v>59</v>
      </c>
      <c r="I4" s="863"/>
      <c r="J4" s="863" t="s">
        <v>914</v>
      </c>
      <c r="K4" s="863" t="s">
        <v>914</v>
      </c>
      <c r="L4" s="863" t="s">
        <v>914</v>
      </c>
      <c r="M4" s="863" t="s">
        <v>914</v>
      </c>
      <c r="N4" s="852"/>
      <c r="O4" s="851"/>
    </row>
    <row r="5" spans="1:15" s="26" customFormat="1" ht="15" customHeight="1">
      <c r="A5" s="863"/>
      <c r="B5" s="859"/>
      <c r="C5" s="860"/>
      <c r="D5" s="863"/>
      <c r="E5" s="863"/>
      <c r="F5" s="17" t="s">
        <v>914</v>
      </c>
      <c r="G5" s="17" t="s">
        <v>804</v>
      </c>
      <c r="H5" s="17" t="s">
        <v>747</v>
      </c>
      <c r="I5" s="17" t="s">
        <v>804</v>
      </c>
      <c r="J5" s="863"/>
      <c r="K5" s="863"/>
      <c r="L5" s="863"/>
      <c r="M5" s="863"/>
      <c r="N5" s="18" t="s">
        <v>131</v>
      </c>
      <c r="O5" s="852"/>
    </row>
    <row r="6" spans="1:15" s="26" customFormat="1" ht="12.75">
      <c r="A6" s="143">
        <v>1</v>
      </c>
      <c r="B6" s="843">
        <v>2</v>
      </c>
      <c r="C6" s="844"/>
      <c r="D6" s="143">
        <v>3</v>
      </c>
      <c r="E6" s="143">
        <v>4</v>
      </c>
      <c r="F6" s="143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3">
        <v>12</v>
      </c>
      <c r="N6" s="143">
        <v>13</v>
      </c>
      <c r="O6" s="143">
        <v>14</v>
      </c>
    </row>
    <row r="7" spans="1:15" ht="28.5" customHeight="1">
      <c r="A7" s="5" t="s">
        <v>274</v>
      </c>
      <c r="B7" s="842" t="s">
        <v>895</v>
      </c>
      <c r="C7" s="842"/>
      <c r="D7" s="424">
        <v>142030.00023092708</v>
      </c>
      <c r="E7" s="425">
        <v>1</v>
      </c>
      <c r="F7" s="424">
        <v>6112.002140105264</v>
      </c>
      <c r="G7" s="425">
        <v>1</v>
      </c>
      <c r="H7" s="424">
        <v>1.2865127000000003</v>
      </c>
      <c r="I7" s="443">
        <v>1</v>
      </c>
      <c r="J7" s="424">
        <v>12960.00286280375</v>
      </c>
      <c r="K7" s="424">
        <v>38069.998250449426</v>
      </c>
      <c r="L7" s="424">
        <v>41147.99697756865</v>
      </c>
      <c r="M7" s="424">
        <v>43740</v>
      </c>
      <c r="N7" s="15"/>
      <c r="O7" s="15"/>
    </row>
    <row r="8" spans="1:15" ht="24.75" customHeight="1">
      <c r="A8" s="22" t="s">
        <v>277</v>
      </c>
      <c r="B8" s="891" t="s">
        <v>65</v>
      </c>
      <c r="C8" s="891"/>
      <c r="D8" s="208">
        <v>264.8421789473685</v>
      </c>
      <c r="E8" s="426">
        <v>0.0018646918152274918</v>
      </c>
      <c r="F8" s="173">
        <v>264.8421789473685</v>
      </c>
      <c r="G8" s="426">
        <v>0.04333149316318912</v>
      </c>
      <c r="H8" s="550">
        <v>0</v>
      </c>
      <c r="I8" s="551">
        <v>0</v>
      </c>
      <c r="J8" s="208">
        <v>0</v>
      </c>
      <c r="K8" s="208">
        <v>0</v>
      </c>
      <c r="L8" s="208">
        <v>0</v>
      </c>
      <c r="M8" s="70">
        <v>0</v>
      </c>
      <c r="N8" s="15"/>
      <c r="O8" s="15"/>
    </row>
    <row r="9" spans="1:15" ht="27" customHeight="1">
      <c r="A9" s="22" t="s">
        <v>276</v>
      </c>
      <c r="B9" s="891" t="s">
        <v>270</v>
      </c>
      <c r="C9" s="891"/>
      <c r="D9" s="208">
        <v>0</v>
      </c>
      <c r="E9" s="426">
        <v>0</v>
      </c>
      <c r="F9" s="70"/>
      <c r="G9" s="426">
        <v>0</v>
      </c>
      <c r="H9" s="550">
        <v>0</v>
      </c>
      <c r="I9" s="551">
        <v>0</v>
      </c>
      <c r="J9" s="208">
        <v>0</v>
      </c>
      <c r="K9" s="208">
        <v>0</v>
      </c>
      <c r="L9" s="208">
        <v>0</v>
      </c>
      <c r="M9" s="70">
        <v>0</v>
      </c>
      <c r="N9" s="15"/>
      <c r="O9" s="15"/>
    </row>
    <row r="10" spans="1:15" ht="30" customHeight="1">
      <c r="A10" s="845" t="s">
        <v>546</v>
      </c>
      <c r="B10" s="892" t="s">
        <v>61</v>
      </c>
      <c r="C10" s="3" t="s">
        <v>62</v>
      </c>
      <c r="D10" s="208">
        <v>0</v>
      </c>
      <c r="E10" s="436">
        <v>0</v>
      </c>
      <c r="F10" s="71"/>
      <c r="G10" s="426">
        <v>0</v>
      </c>
      <c r="H10" s="552">
        <v>0</v>
      </c>
      <c r="I10" s="553">
        <v>0</v>
      </c>
      <c r="J10" s="208">
        <v>0</v>
      </c>
      <c r="K10" s="208">
        <v>0</v>
      </c>
      <c r="L10" s="208">
        <v>0</v>
      </c>
      <c r="M10" s="70">
        <v>0</v>
      </c>
      <c r="N10" s="112"/>
      <c r="O10" s="15"/>
    </row>
    <row r="11" spans="1:15" ht="15" customHeight="1">
      <c r="A11" s="845"/>
      <c r="B11" s="893"/>
      <c r="C11" s="4" t="s">
        <v>63</v>
      </c>
      <c r="D11" s="208">
        <v>2163.513463157895</v>
      </c>
      <c r="E11" s="436">
        <v>0.015232792083645925</v>
      </c>
      <c r="F11" s="446">
        <v>49.513463157894655</v>
      </c>
      <c r="G11" s="426">
        <v>0.008101021894773406</v>
      </c>
      <c r="H11" s="554">
        <v>0.00028</v>
      </c>
      <c r="I11" s="444">
        <v>0.00021764262412644656</v>
      </c>
      <c r="J11" s="555">
        <v>308</v>
      </c>
      <c r="K11" s="555">
        <v>719</v>
      </c>
      <c r="L11" s="549">
        <v>925</v>
      </c>
      <c r="M11" s="173">
        <v>162</v>
      </c>
      <c r="N11" s="112"/>
      <c r="O11" s="15"/>
    </row>
    <row r="12" spans="1:15" ht="35.25" customHeight="1">
      <c r="A12" s="842" t="s">
        <v>278</v>
      </c>
      <c r="B12" s="842" t="s">
        <v>271</v>
      </c>
      <c r="C12" s="842"/>
      <c r="D12" s="424">
        <v>127502.08577813162</v>
      </c>
      <c r="E12" s="425">
        <v>0.897712353522675</v>
      </c>
      <c r="F12" s="424">
        <v>5736.306498</v>
      </c>
      <c r="G12" s="425">
        <v>0.9385314936917228</v>
      </c>
      <c r="H12" s="424">
        <v>1.2536717000000002</v>
      </c>
      <c r="I12" s="444">
        <v>0.9744728520752263</v>
      </c>
      <c r="J12" s="424">
        <v>11269.171428373302</v>
      </c>
      <c r="K12" s="424">
        <v>33965.15087418968</v>
      </c>
      <c r="L12" s="424">
        <v>36679.99697756865</v>
      </c>
      <c r="M12" s="424">
        <v>39851.46</v>
      </c>
      <c r="N12" s="112"/>
      <c r="O12" s="15"/>
    </row>
    <row r="13" spans="1:15" ht="15" customHeight="1">
      <c r="A13" s="842"/>
      <c r="B13" s="845" t="s">
        <v>272</v>
      </c>
      <c r="C13" s="845"/>
      <c r="D13" s="208">
        <v>64518</v>
      </c>
      <c r="E13" s="426">
        <v>0.5060152514859152</v>
      </c>
      <c r="F13" s="550">
        <v>4821.4</v>
      </c>
      <c r="G13" s="426">
        <v>0.8405059948733583</v>
      </c>
      <c r="H13" s="550">
        <v>0.74</v>
      </c>
      <c r="I13" s="553">
        <v>0.5751983637627517</v>
      </c>
      <c r="J13" s="550">
        <v>5997.5</v>
      </c>
      <c r="K13" s="550">
        <v>15640</v>
      </c>
      <c r="L13" s="550">
        <v>18695</v>
      </c>
      <c r="M13" s="70">
        <v>19364.1</v>
      </c>
      <c r="N13" s="15"/>
      <c r="O13" s="15"/>
    </row>
    <row r="14" spans="1:15" ht="15" customHeight="1">
      <c r="A14" s="842"/>
      <c r="B14" s="845" t="s">
        <v>273</v>
      </c>
      <c r="C14" s="845"/>
      <c r="D14" s="208">
        <v>62984.08577813163</v>
      </c>
      <c r="E14" s="426">
        <v>0.4939847485140849</v>
      </c>
      <c r="F14" s="550">
        <v>914.9064980000003</v>
      </c>
      <c r="G14" s="426">
        <v>0.15949400512664175</v>
      </c>
      <c r="H14" s="550">
        <v>0.483</v>
      </c>
      <c r="I14" s="553">
        <v>0.37543352661812035</v>
      </c>
      <c r="J14" s="550">
        <v>5271.671428373302</v>
      </c>
      <c r="K14" s="550">
        <v>18325.150874189683</v>
      </c>
      <c r="L14" s="550">
        <v>17984.996977568648</v>
      </c>
      <c r="M14" s="550">
        <v>20487.36</v>
      </c>
      <c r="N14" s="15"/>
      <c r="O14" s="15"/>
    </row>
    <row r="15" spans="1:15" ht="36" customHeight="1">
      <c r="A15" s="22" t="s">
        <v>304</v>
      </c>
      <c r="B15" s="900" t="s">
        <v>460</v>
      </c>
      <c r="C15" s="901"/>
      <c r="D15" s="208">
        <v>34107.41344130561</v>
      </c>
      <c r="E15" s="426">
        <v>0.267504748907845</v>
      </c>
      <c r="F15" s="70">
        <v>1167.94</v>
      </c>
      <c r="G15" s="426">
        <v>0.20360488066793672</v>
      </c>
      <c r="H15" s="556">
        <v>0.14821</v>
      </c>
      <c r="I15" s="553">
        <v>0.11822074311799492</v>
      </c>
      <c r="J15" s="550">
        <v>2051.65665581964</v>
      </c>
      <c r="K15" s="550">
        <v>9641.17178548597</v>
      </c>
      <c r="L15" s="550">
        <v>10252.325</v>
      </c>
      <c r="M15" s="70">
        <v>10994.32</v>
      </c>
      <c r="N15" s="543" t="s">
        <v>407</v>
      </c>
      <c r="O15" s="15"/>
    </row>
    <row r="16" spans="1:15" ht="39" customHeight="1">
      <c r="A16" s="22" t="s">
        <v>192</v>
      </c>
      <c r="B16" s="900" t="s">
        <v>461</v>
      </c>
      <c r="C16" s="901"/>
      <c r="D16" s="208">
        <v>30286.94001642196</v>
      </c>
      <c r="E16" s="426">
        <v>0.2375407416402955</v>
      </c>
      <c r="F16" s="70">
        <v>527.34</v>
      </c>
      <c r="G16" s="426">
        <v>0.09193023423414709</v>
      </c>
      <c r="H16" s="556">
        <v>0.032451</v>
      </c>
      <c r="I16" s="553">
        <v>0.02588476712045107</v>
      </c>
      <c r="J16" s="550">
        <v>1075.20422945988</v>
      </c>
      <c r="K16" s="550">
        <v>8999.51688696208</v>
      </c>
      <c r="L16" s="550">
        <v>9469.2389</v>
      </c>
      <c r="M16" s="70">
        <v>10215.64</v>
      </c>
      <c r="N16" s="229" t="s">
        <v>363</v>
      </c>
      <c r="O16" s="15"/>
    </row>
    <row r="17" spans="1:15" ht="28.5" customHeight="1">
      <c r="A17" s="22" t="s">
        <v>193</v>
      </c>
      <c r="B17" s="898" t="s">
        <v>463</v>
      </c>
      <c r="C17" s="899"/>
      <c r="D17" s="208">
        <v>21500.08619550703</v>
      </c>
      <c r="E17" s="426">
        <v>0.16862536847373358</v>
      </c>
      <c r="F17" s="70">
        <v>2359.4749919999995</v>
      </c>
      <c r="G17" s="426">
        <v>0.4113230338760046</v>
      </c>
      <c r="H17" s="556">
        <v>0.873325</v>
      </c>
      <c r="I17" s="553">
        <v>0.696613794504574</v>
      </c>
      <c r="J17" s="550">
        <v>3031.24306810577</v>
      </c>
      <c r="K17" s="550">
        <v>4784.22406770063</v>
      </c>
      <c r="L17" s="550">
        <v>5468.22406770063</v>
      </c>
      <c r="M17" s="70">
        <v>5856.92</v>
      </c>
      <c r="N17" s="543" t="s">
        <v>404</v>
      </c>
      <c r="O17" s="15"/>
    </row>
    <row r="18" spans="1:15" ht="24.75" customHeight="1">
      <c r="A18" s="22" t="s">
        <v>194</v>
      </c>
      <c r="B18" s="898" t="s">
        <v>464</v>
      </c>
      <c r="C18" s="899"/>
      <c r="D18" s="208">
        <v>15053.80797423147</v>
      </c>
      <c r="E18" s="426">
        <v>0.11806715068510203</v>
      </c>
      <c r="F18" s="70">
        <v>911.4239999999999</v>
      </c>
      <c r="G18" s="426">
        <v>0.15888690751056864</v>
      </c>
      <c r="H18" s="556">
        <v>0.134561</v>
      </c>
      <c r="I18" s="553">
        <v>0.10733352280345801</v>
      </c>
      <c r="J18" s="550">
        <v>2074.26595449543</v>
      </c>
      <c r="K18" s="550">
        <v>3682.72900986802</v>
      </c>
      <c r="L18" s="550">
        <v>3971.72900986802</v>
      </c>
      <c r="M18" s="70">
        <v>4413.66</v>
      </c>
      <c r="N18" s="229" t="s">
        <v>363</v>
      </c>
      <c r="O18" s="15"/>
    </row>
    <row r="19" spans="1:15" ht="24.75" customHeight="1">
      <c r="A19" s="22"/>
      <c r="B19" s="902" t="s">
        <v>465</v>
      </c>
      <c r="C19" s="903"/>
      <c r="D19" s="208">
        <v>3421.4356800000005</v>
      </c>
      <c r="E19" s="426">
        <v>0.05303071514926068</v>
      </c>
      <c r="F19" s="70">
        <v>60.175679999999986</v>
      </c>
      <c r="G19" s="426">
        <v>0.010490318120376</v>
      </c>
      <c r="H19" s="557">
        <v>0.0021457</v>
      </c>
      <c r="I19" s="553">
        <v>0.0028995945945945946</v>
      </c>
      <c r="J19" s="70">
        <v>418.8</v>
      </c>
      <c r="K19" s="70">
        <v>730.7</v>
      </c>
      <c r="L19" s="70">
        <v>952.12</v>
      </c>
      <c r="M19" s="70">
        <v>1259.64</v>
      </c>
      <c r="N19" s="229" t="s">
        <v>363</v>
      </c>
      <c r="O19" s="15"/>
    </row>
    <row r="20" spans="1:15" ht="24.75" customHeight="1">
      <c r="A20" s="22" t="s">
        <v>195</v>
      </c>
      <c r="B20" s="898" t="s">
        <v>177</v>
      </c>
      <c r="C20" s="899"/>
      <c r="D20" s="208">
        <v>6007.196806802816</v>
      </c>
      <c r="E20" s="426">
        <v>0.04711449832480415</v>
      </c>
      <c r="F20" s="70">
        <v>182.426736</v>
      </c>
      <c r="G20" s="426">
        <v>0.031802124949844336</v>
      </c>
      <c r="H20" s="556">
        <v>0.021453</v>
      </c>
      <c r="I20" s="553">
        <v>0.02899054054054054</v>
      </c>
      <c r="J20" s="550">
        <v>770.551535491147</v>
      </c>
      <c r="K20" s="550">
        <v>1474.25853531167</v>
      </c>
      <c r="L20" s="550">
        <v>1651.36</v>
      </c>
      <c r="M20" s="70">
        <v>1928.6</v>
      </c>
      <c r="N20" s="543" t="s">
        <v>402</v>
      </c>
      <c r="O20" s="15"/>
    </row>
    <row r="21" spans="1:15" ht="25.5" customHeight="1">
      <c r="A21" s="22" t="s">
        <v>196</v>
      </c>
      <c r="B21" s="898" t="s">
        <v>190</v>
      </c>
      <c r="C21" s="899"/>
      <c r="D21" s="208">
        <v>4736.986853172555</v>
      </c>
      <c r="E21" s="426">
        <v>0.03715223028912217</v>
      </c>
      <c r="F21" s="70">
        <v>177.52508999999998</v>
      </c>
      <c r="G21" s="426">
        <v>0.03094762981404415</v>
      </c>
      <c r="H21" s="556">
        <v>0.008965</v>
      </c>
      <c r="I21" s="553">
        <v>0.012114864864864867</v>
      </c>
      <c r="J21" s="550">
        <v>464.618550570985</v>
      </c>
      <c r="K21" s="550">
        <v>1266.70321260157</v>
      </c>
      <c r="L21" s="550">
        <v>1372</v>
      </c>
      <c r="M21" s="70">
        <v>1456.14</v>
      </c>
      <c r="N21" s="9"/>
      <c r="O21" s="15"/>
    </row>
    <row r="22" spans="1:15" ht="32.25" customHeight="1">
      <c r="A22" s="22" t="s">
        <v>197</v>
      </c>
      <c r="B22" s="896" t="s">
        <v>191</v>
      </c>
      <c r="C22" s="897"/>
      <c r="D22" s="208">
        <v>12388.218810690189</v>
      </c>
      <c r="E22" s="426">
        <v>0.0971609110163666</v>
      </c>
      <c r="F22" s="70">
        <v>350</v>
      </c>
      <c r="G22" s="426">
        <v>0</v>
      </c>
      <c r="H22" s="556">
        <v>0.032561</v>
      </c>
      <c r="I22" s="553">
        <v>0.04400135135135135</v>
      </c>
      <c r="J22" s="550">
        <v>1382.83143443045</v>
      </c>
      <c r="K22" s="550">
        <v>3385.84737625974</v>
      </c>
      <c r="L22" s="550">
        <v>3543</v>
      </c>
      <c r="M22" s="70">
        <v>3726.54</v>
      </c>
      <c r="N22" s="543" t="s">
        <v>400</v>
      </c>
      <c r="O22" s="15"/>
    </row>
    <row r="23" spans="1:15" ht="39" customHeight="1">
      <c r="A23" s="5" t="s">
        <v>107</v>
      </c>
      <c r="B23" s="904" t="s">
        <v>302</v>
      </c>
      <c r="C23" s="904"/>
      <c r="D23" s="424">
        <v>641.6214136530316</v>
      </c>
      <c r="E23" s="425">
        <v>0.05179287058599224</v>
      </c>
      <c r="F23" s="549">
        <v>61.34</v>
      </c>
      <c r="G23" s="425">
        <v>0.010035991250314513</v>
      </c>
      <c r="H23" s="549">
        <v>0.012899999999999998</v>
      </c>
      <c r="I23" s="444">
        <v>0.01002710661153986</v>
      </c>
      <c r="J23" s="549">
        <v>62.91289328588363</v>
      </c>
      <c r="K23" s="549">
        <v>153.40852036714801</v>
      </c>
      <c r="L23" s="549">
        <v>170</v>
      </c>
      <c r="M23" s="549">
        <v>193.96</v>
      </c>
      <c r="N23" s="543" t="s">
        <v>397</v>
      </c>
      <c r="O23" s="15"/>
    </row>
    <row r="24" spans="1:15" ht="15" customHeight="1">
      <c r="A24" s="22" t="s">
        <v>303</v>
      </c>
      <c r="B24" s="898" t="s">
        <v>811</v>
      </c>
      <c r="C24" s="899"/>
      <c r="D24" s="208">
        <v>258.7606796885077</v>
      </c>
      <c r="E24" s="426">
        <v>0.40329183874221075</v>
      </c>
      <c r="F24" s="70">
        <v>29.31</v>
      </c>
      <c r="G24" s="426">
        <v>0.4778284969025106</v>
      </c>
      <c r="H24" s="558">
        <v>0.0039</v>
      </c>
      <c r="I24" s="553">
        <v>0.3023255813953489</v>
      </c>
      <c r="J24" s="550">
        <v>11.380512069803709</v>
      </c>
      <c r="K24" s="550">
        <v>61.470167618704</v>
      </c>
      <c r="L24" s="550">
        <v>72</v>
      </c>
      <c r="M24" s="70">
        <v>84.6</v>
      </c>
      <c r="N24" s="9"/>
      <c r="O24" s="15"/>
    </row>
    <row r="25" spans="1:15" ht="15" customHeight="1">
      <c r="A25" s="22" t="s">
        <v>200</v>
      </c>
      <c r="B25" s="898" t="s">
        <v>812</v>
      </c>
      <c r="C25" s="899"/>
      <c r="D25" s="208">
        <v>362.86073396452394</v>
      </c>
      <c r="E25" s="426">
        <v>0.565537131777755</v>
      </c>
      <c r="F25" s="70">
        <v>12.03</v>
      </c>
      <c r="G25" s="426">
        <v>0.1961199869579393</v>
      </c>
      <c r="H25" s="550">
        <v>0.009</v>
      </c>
      <c r="I25" s="553">
        <v>0.6976744186046512</v>
      </c>
      <c r="J25" s="550">
        <v>51.53238121607992</v>
      </c>
      <c r="K25" s="550">
        <v>91.938352748444</v>
      </c>
      <c r="L25" s="550">
        <v>98</v>
      </c>
      <c r="M25" s="70">
        <v>109.36</v>
      </c>
      <c r="N25" s="9"/>
      <c r="O25" s="15"/>
    </row>
    <row r="26" spans="1:15" ht="15" customHeight="1">
      <c r="A26" s="22" t="s">
        <v>201</v>
      </c>
      <c r="B26" s="898" t="s">
        <v>198</v>
      </c>
      <c r="C26" s="899"/>
      <c r="D26" s="208">
        <v>223.38</v>
      </c>
      <c r="E26" s="426">
        <v>0.34814922826250433</v>
      </c>
      <c r="F26" s="70">
        <v>20</v>
      </c>
      <c r="G26" s="426">
        <v>0.32605151613955</v>
      </c>
      <c r="H26" s="550">
        <v>0.009</v>
      </c>
      <c r="I26" s="553">
        <v>2.3076923076923075</v>
      </c>
      <c r="J26" s="550">
        <v>12.18</v>
      </c>
      <c r="K26" s="550">
        <v>52.79</v>
      </c>
      <c r="L26" s="550">
        <v>63.43</v>
      </c>
      <c r="M26" s="70">
        <v>74.98</v>
      </c>
      <c r="N26" s="9"/>
      <c r="O26" s="15"/>
    </row>
    <row r="27" spans="1:15" ht="21.75" customHeight="1">
      <c r="A27" s="22" t="s">
        <v>202</v>
      </c>
      <c r="B27" s="898" t="s">
        <v>199</v>
      </c>
      <c r="C27" s="899"/>
      <c r="D27" s="208">
        <v>142.6</v>
      </c>
      <c r="E27" s="426">
        <v>0.22224944019264534</v>
      </c>
      <c r="F27" s="70">
        <v>0</v>
      </c>
      <c r="G27" s="426">
        <v>0</v>
      </c>
      <c r="H27" s="550">
        <v>0</v>
      </c>
      <c r="I27" s="553">
        <v>0</v>
      </c>
      <c r="J27" s="550">
        <v>19.11</v>
      </c>
      <c r="K27" s="550">
        <v>30.07</v>
      </c>
      <c r="L27" s="550">
        <v>41.07</v>
      </c>
      <c r="M27" s="70">
        <v>52.35</v>
      </c>
      <c r="N27" s="9"/>
      <c r="O27" s="15"/>
    </row>
    <row r="28" spans="1:15" ht="15" customHeight="1">
      <c r="A28" s="5" t="s">
        <v>275</v>
      </c>
      <c r="B28" s="842" t="s">
        <v>129</v>
      </c>
      <c r="C28" s="842"/>
      <c r="D28" s="424">
        <v>0</v>
      </c>
      <c r="E28" s="425">
        <v>0</v>
      </c>
      <c r="F28" s="549">
        <v>0</v>
      </c>
      <c r="G28" s="425">
        <v>0</v>
      </c>
      <c r="H28" s="549">
        <v>0</v>
      </c>
      <c r="I28" s="443">
        <v>0</v>
      </c>
      <c r="J28" s="549">
        <v>0</v>
      </c>
      <c r="K28" s="549">
        <v>0</v>
      </c>
      <c r="L28" s="549">
        <v>0</v>
      </c>
      <c r="M28" s="173">
        <v>0</v>
      </c>
      <c r="N28" s="15"/>
      <c r="O28" s="15"/>
    </row>
    <row r="29" spans="1:15" ht="15" customHeight="1">
      <c r="A29" s="46"/>
      <c r="B29" s="894" t="s">
        <v>714</v>
      </c>
      <c r="C29" s="895"/>
      <c r="D29" s="424">
        <v>142030.00023092708</v>
      </c>
      <c r="E29" s="425">
        <v>1</v>
      </c>
      <c r="F29" s="424">
        <v>6112.002140105264</v>
      </c>
      <c r="G29" s="425">
        <v>1</v>
      </c>
      <c r="H29" s="424">
        <v>1.2865127000000003</v>
      </c>
      <c r="I29" s="445">
        <v>1</v>
      </c>
      <c r="J29" s="424">
        <v>12960.00286280375</v>
      </c>
      <c r="K29" s="424">
        <v>38069.998250449426</v>
      </c>
      <c r="L29" s="424">
        <v>41147.99697756865</v>
      </c>
      <c r="M29" s="424">
        <v>43740</v>
      </c>
      <c r="N29" s="74"/>
      <c r="O29" s="74"/>
    </row>
    <row r="30" spans="6:13" ht="12.75">
      <c r="F30" s="116"/>
      <c r="J30" s="116"/>
      <c r="K30" s="116"/>
      <c r="L30" s="116"/>
      <c r="M30" s="116"/>
    </row>
    <row r="237" spans="4:18" ht="12.75">
      <c r="D237" s="37"/>
      <c r="R237" s="67"/>
    </row>
  </sheetData>
  <sheetProtection/>
  <mergeCells count="41">
    <mergeCell ref="B26:C26"/>
    <mergeCell ref="B27:C27"/>
    <mergeCell ref="B19:C19"/>
    <mergeCell ref="B20:C20"/>
    <mergeCell ref="B21:C21"/>
    <mergeCell ref="B23:C23"/>
    <mergeCell ref="B25:C25"/>
    <mergeCell ref="B29:C29"/>
    <mergeCell ref="B13:C13"/>
    <mergeCell ref="B14:C14"/>
    <mergeCell ref="B22:C22"/>
    <mergeCell ref="B28:C28"/>
    <mergeCell ref="B24:C24"/>
    <mergeCell ref="B15:C15"/>
    <mergeCell ref="B16:C16"/>
    <mergeCell ref="B17:C17"/>
    <mergeCell ref="B18:C18"/>
    <mergeCell ref="B8:C8"/>
    <mergeCell ref="B9:C9"/>
    <mergeCell ref="B12:C12"/>
    <mergeCell ref="A12:A14"/>
    <mergeCell ref="B10:B11"/>
    <mergeCell ref="A10:A11"/>
    <mergeCell ref="K4:K5"/>
    <mergeCell ref="L4:L5"/>
    <mergeCell ref="B7:C7"/>
    <mergeCell ref="E4:E5"/>
    <mergeCell ref="F4:G4"/>
    <mergeCell ref="H4:I4"/>
    <mergeCell ref="D4:D5"/>
    <mergeCell ref="B6:C6"/>
    <mergeCell ref="M4:M5"/>
    <mergeCell ref="J4:J5"/>
    <mergeCell ref="A1:O1"/>
    <mergeCell ref="O2:O5"/>
    <mergeCell ref="N2:N4"/>
    <mergeCell ref="A2:A5"/>
    <mergeCell ref="B2:C5"/>
    <mergeCell ref="D2:E3"/>
    <mergeCell ref="F2:M2"/>
    <mergeCell ref="F3:I3"/>
  </mergeCells>
  <printOptions/>
  <pageMargins left="0.3937007874015748" right="0.3937007874015748" top="0.7874015748031497" bottom="0.1968503937007874" header="0" footer="0"/>
  <pageSetup horizontalDpi="600" verticalDpi="600" orientation="landscape" paperSize="9" scale="75" r:id="rId1"/>
  <rowBreaks count="1" manualBreakCount="1">
    <brk id="3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indexed="34"/>
  </sheetPr>
  <dimension ref="A1:R230"/>
  <sheetViews>
    <sheetView view="pageBreakPreview" zoomScale="85" zoomScaleSheetLayoutView="85" zoomScalePageLayoutView="0" workbookViewId="0" topLeftCell="B1">
      <selection activeCell="C7" sqref="C7:J18"/>
    </sheetView>
  </sheetViews>
  <sheetFormatPr defaultColWidth="9.00390625" defaultRowHeight="12.75"/>
  <cols>
    <col min="1" max="1" width="9.25390625" style="25" customWidth="1"/>
    <col min="2" max="2" width="30.75390625" style="25" customWidth="1"/>
    <col min="3" max="3" width="9.375" style="25" customWidth="1"/>
    <col min="4" max="4" width="9.00390625" style="25" customWidth="1"/>
    <col min="5" max="5" width="11.00390625" style="25" customWidth="1"/>
    <col min="6" max="6" width="9.875" style="25" customWidth="1"/>
    <col min="7" max="7" width="13.625" style="25" customWidth="1"/>
    <col min="8" max="8" width="13.00390625" style="25" customWidth="1"/>
    <col min="9" max="10" width="12.75390625" style="25" customWidth="1"/>
    <col min="11" max="11" width="18.625" style="25" customWidth="1"/>
    <col min="12" max="12" width="10.125" style="25" customWidth="1"/>
    <col min="13" max="16384" width="9.125" style="25" customWidth="1"/>
  </cols>
  <sheetData>
    <row r="1" spans="1:12" ht="24" customHeight="1">
      <c r="A1" s="866" t="s">
        <v>300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54"/>
    </row>
    <row r="2" spans="1:12" ht="21.75" customHeight="1">
      <c r="A2" s="863" t="s">
        <v>802</v>
      </c>
      <c r="B2" s="863" t="s">
        <v>130</v>
      </c>
      <c r="C2" s="907" t="s">
        <v>71</v>
      </c>
      <c r="D2" s="907"/>
      <c r="E2" s="863" t="s">
        <v>803</v>
      </c>
      <c r="F2" s="863"/>
      <c r="G2" s="863"/>
      <c r="H2" s="863"/>
      <c r="I2" s="863"/>
      <c r="J2" s="863"/>
      <c r="K2" s="850" t="s">
        <v>132</v>
      </c>
      <c r="L2" s="850" t="s">
        <v>203</v>
      </c>
    </row>
    <row r="3" spans="1:12" ht="27" customHeight="1">
      <c r="A3" s="863"/>
      <c r="B3" s="863"/>
      <c r="C3" s="907"/>
      <c r="D3" s="907"/>
      <c r="E3" s="905">
        <v>2013</v>
      </c>
      <c r="F3" s="906"/>
      <c r="G3" s="20">
        <v>2014</v>
      </c>
      <c r="H3" s="20">
        <v>2015</v>
      </c>
      <c r="I3" s="20">
        <v>2016</v>
      </c>
      <c r="J3" s="20">
        <v>2017</v>
      </c>
      <c r="K3" s="851"/>
      <c r="L3" s="851"/>
    </row>
    <row r="4" spans="1:12" ht="23.25" customHeight="1">
      <c r="A4" s="863"/>
      <c r="B4" s="863"/>
      <c r="C4" s="863" t="s">
        <v>914</v>
      </c>
      <c r="D4" s="863" t="s">
        <v>804</v>
      </c>
      <c r="E4" s="863" t="s">
        <v>801</v>
      </c>
      <c r="F4" s="863"/>
      <c r="G4" s="863" t="s">
        <v>914</v>
      </c>
      <c r="H4" s="863" t="s">
        <v>914</v>
      </c>
      <c r="I4" s="863" t="s">
        <v>914</v>
      </c>
      <c r="J4" s="863" t="s">
        <v>914</v>
      </c>
      <c r="K4" s="852"/>
      <c r="L4" s="851"/>
    </row>
    <row r="5" spans="1:12" ht="17.25" customHeight="1">
      <c r="A5" s="863"/>
      <c r="B5" s="863"/>
      <c r="C5" s="863"/>
      <c r="D5" s="863"/>
      <c r="E5" s="17" t="s">
        <v>914</v>
      </c>
      <c r="F5" s="17" t="s">
        <v>804</v>
      </c>
      <c r="G5" s="863"/>
      <c r="H5" s="863"/>
      <c r="I5" s="863"/>
      <c r="J5" s="863"/>
      <c r="K5" s="18" t="s">
        <v>131</v>
      </c>
      <c r="L5" s="852"/>
    </row>
    <row r="6" spans="1:12" ht="15" customHeight="1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3">
        <v>9</v>
      </c>
      <c r="J6" s="143">
        <v>10</v>
      </c>
      <c r="K6" s="143">
        <v>11</v>
      </c>
      <c r="L6" s="143">
        <v>12</v>
      </c>
    </row>
    <row r="7" spans="1:12" ht="76.5" customHeight="1">
      <c r="A7" s="22" t="s">
        <v>85</v>
      </c>
      <c r="B7" s="5" t="s">
        <v>547</v>
      </c>
      <c r="C7" s="429">
        <v>13617</v>
      </c>
      <c r="D7" s="442">
        <v>1</v>
      </c>
      <c r="E7" s="429">
        <v>524</v>
      </c>
      <c r="F7" s="442">
        <v>1</v>
      </c>
      <c r="G7" s="429">
        <v>1250</v>
      </c>
      <c r="H7" s="429">
        <v>3666</v>
      </c>
      <c r="I7" s="429">
        <v>3965</v>
      </c>
      <c r="J7" s="429">
        <v>4212</v>
      </c>
      <c r="K7" s="9"/>
      <c r="L7" s="15"/>
    </row>
    <row r="8" spans="1:12" ht="24.75" customHeight="1">
      <c r="A8" s="22" t="s">
        <v>86</v>
      </c>
      <c r="B8" s="22" t="s">
        <v>896</v>
      </c>
      <c r="C8" s="424">
        <v>2000</v>
      </c>
      <c r="D8" s="425">
        <v>0.14687522949254608</v>
      </c>
      <c r="E8" s="451"/>
      <c r="F8" s="452"/>
      <c r="G8" s="451"/>
      <c r="H8" s="209">
        <v>2000</v>
      </c>
      <c r="I8" s="451"/>
      <c r="J8" s="451"/>
      <c r="K8" s="9"/>
      <c r="L8" s="15"/>
    </row>
    <row r="9" spans="1:12" ht="12.75">
      <c r="A9" s="170" t="s">
        <v>87</v>
      </c>
      <c r="B9" s="170" t="s">
        <v>897</v>
      </c>
      <c r="C9" s="424">
        <v>11617</v>
      </c>
      <c r="D9" s="425">
        <v>0.8531247705074539</v>
      </c>
      <c r="E9" s="453">
        <v>524</v>
      </c>
      <c r="F9" s="425">
        <v>1</v>
      </c>
      <c r="G9" s="453">
        <v>1250</v>
      </c>
      <c r="H9" s="453">
        <v>1666</v>
      </c>
      <c r="I9" s="453">
        <v>3965</v>
      </c>
      <c r="J9" s="453">
        <v>4212</v>
      </c>
      <c r="K9" s="9"/>
      <c r="L9" s="15"/>
    </row>
    <row r="10" spans="1:12" ht="25.5" customHeight="1">
      <c r="A10" s="22" t="s">
        <v>89</v>
      </c>
      <c r="B10" s="447" t="s">
        <v>784</v>
      </c>
      <c r="C10" s="208">
        <v>524</v>
      </c>
      <c r="D10" s="426">
        <v>0.045106309718515966</v>
      </c>
      <c r="E10" s="451">
        <v>524</v>
      </c>
      <c r="F10" s="426">
        <v>1</v>
      </c>
      <c r="G10" s="451"/>
      <c r="H10" s="209"/>
      <c r="I10" s="209"/>
      <c r="J10" s="209"/>
      <c r="K10" s="15"/>
      <c r="L10" s="15"/>
    </row>
    <row r="11" spans="1:12" ht="50.25" customHeight="1">
      <c r="A11" s="22" t="s">
        <v>154</v>
      </c>
      <c r="B11" s="448" t="s">
        <v>156</v>
      </c>
      <c r="C11" s="208"/>
      <c r="D11" s="426"/>
      <c r="E11" s="451"/>
      <c r="F11" s="29"/>
      <c r="G11" s="451"/>
      <c r="H11" s="209">
        <v>596</v>
      </c>
      <c r="I11" s="209">
        <v>800</v>
      </c>
      <c r="J11" s="209">
        <v>782</v>
      </c>
      <c r="K11" s="15"/>
      <c r="L11" s="15"/>
    </row>
    <row r="12" spans="1:12" ht="25.5" customHeight="1">
      <c r="A12" s="22" t="s">
        <v>155</v>
      </c>
      <c r="B12" s="449" t="s">
        <v>157</v>
      </c>
      <c r="C12" s="208"/>
      <c r="D12" s="426"/>
      <c r="E12" s="451"/>
      <c r="F12" s="29"/>
      <c r="G12" s="454">
        <v>1120</v>
      </c>
      <c r="H12" s="451">
        <v>940</v>
      </c>
      <c r="I12" s="451">
        <v>750</v>
      </c>
      <c r="J12" s="451"/>
      <c r="K12" s="15"/>
      <c r="L12" s="15"/>
    </row>
    <row r="13" spans="1:12" ht="25.5" customHeight="1">
      <c r="A13" s="22" t="s">
        <v>538</v>
      </c>
      <c r="B13" s="449" t="s">
        <v>160</v>
      </c>
      <c r="C13" s="208"/>
      <c r="D13" s="426"/>
      <c r="E13" s="451"/>
      <c r="F13" s="29"/>
      <c r="G13" s="454"/>
      <c r="H13" s="451"/>
      <c r="I13" s="209">
        <v>2285</v>
      </c>
      <c r="J13" s="451"/>
      <c r="K13" s="15"/>
      <c r="L13" s="15"/>
    </row>
    <row r="14" spans="1:12" ht="75.75" customHeight="1">
      <c r="A14" s="22" t="s">
        <v>539</v>
      </c>
      <c r="B14" s="449" t="s">
        <v>537</v>
      </c>
      <c r="C14" s="208"/>
      <c r="D14" s="426"/>
      <c r="E14" s="451"/>
      <c r="F14" s="29"/>
      <c r="G14" s="454"/>
      <c r="H14" s="451"/>
      <c r="I14" s="451"/>
      <c r="J14" s="485">
        <v>3300</v>
      </c>
      <c r="K14" s="15"/>
      <c r="L14" s="15"/>
    </row>
    <row r="15" spans="1:12" ht="12.75" customHeight="1">
      <c r="A15" s="471" t="s">
        <v>88</v>
      </c>
      <c r="B15" s="471" t="s">
        <v>898</v>
      </c>
      <c r="C15" s="208"/>
      <c r="D15" s="426"/>
      <c r="E15" s="451"/>
      <c r="F15" s="29"/>
      <c r="G15" s="486">
        <v>130</v>
      </c>
      <c r="H15" s="451">
        <v>130</v>
      </c>
      <c r="I15" s="451">
        <v>130</v>
      </c>
      <c r="J15" s="451">
        <v>130</v>
      </c>
      <c r="K15" s="15"/>
      <c r="L15" s="15"/>
    </row>
    <row r="16" spans="1:12" ht="10.5" customHeight="1">
      <c r="A16" s="471" t="s">
        <v>89</v>
      </c>
      <c r="B16" s="471" t="s">
        <v>899</v>
      </c>
      <c r="C16" s="208"/>
      <c r="D16" s="426"/>
      <c r="E16" s="451"/>
      <c r="F16" s="29"/>
      <c r="G16" s="454"/>
      <c r="H16" s="451"/>
      <c r="I16" s="451"/>
      <c r="J16" s="451"/>
      <c r="K16" s="15"/>
      <c r="L16" s="15"/>
    </row>
    <row r="17" spans="1:12" ht="15" customHeight="1">
      <c r="A17" s="22" t="s">
        <v>90</v>
      </c>
      <c r="B17" s="5" t="s">
        <v>129</v>
      </c>
      <c r="C17" s="171"/>
      <c r="D17" s="172"/>
      <c r="E17" s="173"/>
      <c r="F17" s="172"/>
      <c r="G17" s="173"/>
      <c r="H17" s="173"/>
      <c r="I17" s="173"/>
      <c r="J17" s="173"/>
      <c r="K17" s="15"/>
      <c r="L17" s="15"/>
    </row>
    <row r="18" spans="1:12" ht="15.75" customHeight="1">
      <c r="A18" s="450"/>
      <c r="B18" s="450" t="s">
        <v>714</v>
      </c>
      <c r="C18" s="424">
        <v>13617</v>
      </c>
      <c r="D18" s="425">
        <v>1</v>
      </c>
      <c r="E18" s="424">
        <v>524</v>
      </c>
      <c r="F18" s="425">
        <v>1</v>
      </c>
      <c r="G18" s="424">
        <v>1250</v>
      </c>
      <c r="H18" s="424">
        <v>3666</v>
      </c>
      <c r="I18" s="424">
        <v>3965</v>
      </c>
      <c r="J18" s="424">
        <v>4212</v>
      </c>
      <c r="K18" s="74"/>
      <c r="L18" s="74"/>
    </row>
    <row r="230" spans="4:18" ht="12.75">
      <c r="D230" s="37"/>
      <c r="R230" s="67"/>
    </row>
  </sheetData>
  <sheetProtection/>
  <mergeCells count="15">
    <mergeCell ref="I4:I5"/>
    <mergeCell ref="E4:F4"/>
    <mergeCell ref="A2:A5"/>
    <mergeCell ref="B2:B5"/>
    <mergeCell ref="H4:H5"/>
    <mergeCell ref="J4:J5"/>
    <mergeCell ref="A1:L1"/>
    <mergeCell ref="L2:L5"/>
    <mergeCell ref="K2:K4"/>
    <mergeCell ref="C4:C5"/>
    <mergeCell ref="D4:D5"/>
    <mergeCell ref="E3:F3"/>
    <mergeCell ref="G4:G5"/>
    <mergeCell ref="C2:D3"/>
    <mergeCell ref="E2:J2"/>
  </mergeCells>
  <printOptions/>
  <pageMargins left="0.3937007874015748" right="0.3937007874015748" top="0.4724409448818898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indexed="34"/>
  </sheetPr>
  <dimension ref="A1:I19"/>
  <sheetViews>
    <sheetView zoomScalePageLayoutView="0" workbookViewId="0" topLeftCell="A1">
      <selection activeCell="D5" sqref="D5:H10"/>
    </sheetView>
  </sheetViews>
  <sheetFormatPr defaultColWidth="9.00390625" defaultRowHeight="12.75"/>
  <cols>
    <col min="1" max="1" width="6.00390625" style="0" customWidth="1"/>
    <col min="2" max="2" width="27.875" style="0" customWidth="1"/>
    <col min="3" max="3" width="15.00390625" style="0" customWidth="1"/>
    <col min="4" max="4" width="14.75390625" style="0" customWidth="1"/>
    <col min="5" max="5" width="16.00390625" style="0" customWidth="1"/>
    <col min="6" max="6" width="14.125" style="0" customWidth="1"/>
    <col min="7" max="7" width="13.75390625" style="0" customWidth="1"/>
    <col min="8" max="8" width="17.125" style="0" customWidth="1"/>
    <col min="9" max="9" width="12.00390625" style="0" customWidth="1"/>
  </cols>
  <sheetData>
    <row r="1" spans="1:9" ht="18.75">
      <c r="A1" s="909" t="s">
        <v>750</v>
      </c>
      <c r="B1" s="910"/>
      <c r="C1" s="910"/>
      <c r="D1" s="910"/>
      <c r="E1" s="910"/>
      <c r="F1" s="910"/>
      <c r="G1" s="910"/>
      <c r="H1" s="910"/>
      <c r="I1" s="911"/>
    </row>
    <row r="2" spans="1:9" ht="154.5" customHeight="1">
      <c r="A2" s="912" t="s">
        <v>751</v>
      </c>
      <c r="B2" s="913" t="s">
        <v>232</v>
      </c>
      <c r="C2" s="913" t="s">
        <v>233</v>
      </c>
      <c r="D2" s="117" t="s">
        <v>234</v>
      </c>
      <c r="E2" s="117" t="s">
        <v>235</v>
      </c>
      <c r="F2" s="117" t="s">
        <v>236</v>
      </c>
      <c r="G2" s="117" t="s">
        <v>237</v>
      </c>
      <c r="H2" s="117" t="s">
        <v>238</v>
      </c>
      <c r="I2" s="117" t="s">
        <v>203</v>
      </c>
    </row>
    <row r="3" spans="1:9" ht="15" customHeight="1">
      <c r="A3" s="912"/>
      <c r="B3" s="913"/>
      <c r="C3" s="913"/>
      <c r="D3" s="913" t="s">
        <v>239</v>
      </c>
      <c r="E3" s="913"/>
      <c r="F3" s="913"/>
      <c r="G3" s="913"/>
      <c r="H3" s="913"/>
      <c r="I3" s="118"/>
    </row>
    <row r="4" spans="1:9" ht="15">
      <c r="A4" s="139">
        <v>1</v>
      </c>
      <c r="B4" s="140">
        <v>2</v>
      </c>
      <c r="C4" s="140">
        <v>3</v>
      </c>
      <c r="D4" s="141">
        <v>4</v>
      </c>
      <c r="E4" s="141">
        <v>5</v>
      </c>
      <c r="F4" s="140">
        <v>6</v>
      </c>
      <c r="G4" s="140">
        <v>7</v>
      </c>
      <c r="H4" s="140">
        <v>8</v>
      </c>
      <c r="I4" s="142">
        <v>9</v>
      </c>
    </row>
    <row r="5" spans="1:9" s="175" customFormat="1" ht="15">
      <c r="A5" s="455" t="s">
        <v>918</v>
      </c>
      <c r="B5" s="456" t="s">
        <v>158</v>
      </c>
      <c r="C5" s="457">
        <v>2013</v>
      </c>
      <c r="D5" s="458">
        <v>524</v>
      </c>
      <c r="E5" s="458">
        <v>0</v>
      </c>
      <c r="F5" s="457">
        <v>0</v>
      </c>
      <c r="G5" s="457">
        <v>524</v>
      </c>
      <c r="H5" s="457">
        <v>524</v>
      </c>
      <c r="I5" s="459"/>
    </row>
    <row r="6" spans="1:9" s="175" customFormat="1" ht="15">
      <c r="A6" s="455" t="s">
        <v>570</v>
      </c>
      <c r="B6" s="470" t="s">
        <v>159</v>
      </c>
      <c r="C6" s="461">
        <v>2015</v>
      </c>
      <c r="D6" s="461">
        <v>562.56</v>
      </c>
      <c r="E6" s="461">
        <v>0</v>
      </c>
      <c r="F6" s="461">
        <v>0</v>
      </c>
      <c r="G6" s="461">
        <v>562.56</v>
      </c>
      <c r="H6" s="461">
        <v>562.56</v>
      </c>
      <c r="I6" s="459"/>
    </row>
    <row r="7" spans="1:9" s="175" customFormat="1" ht="15">
      <c r="A7" s="460">
        <v>3</v>
      </c>
      <c r="B7" s="468" t="s">
        <v>161</v>
      </c>
      <c r="C7" s="461">
        <v>2014</v>
      </c>
      <c r="D7" s="462">
        <v>2178</v>
      </c>
      <c r="E7" s="461">
        <v>0</v>
      </c>
      <c r="F7" s="461">
        <v>0</v>
      </c>
      <c r="G7" s="461">
        <v>0</v>
      </c>
      <c r="H7" s="461">
        <v>2178</v>
      </c>
      <c r="I7" s="459"/>
    </row>
    <row r="8" spans="1:9" s="175" customFormat="1" ht="27.75" customHeight="1">
      <c r="A8" s="460">
        <v>4</v>
      </c>
      <c r="B8" s="469" t="s">
        <v>157</v>
      </c>
      <c r="C8" s="461">
        <v>2015</v>
      </c>
      <c r="D8" s="463">
        <v>2810</v>
      </c>
      <c r="E8" s="461">
        <v>0</v>
      </c>
      <c r="F8" s="461">
        <v>0</v>
      </c>
      <c r="G8" s="461">
        <v>0</v>
      </c>
      <c r="H8" s="461">
        <v>2810</v>
      </c>
      <c r="I8" s="459"/>
    </row>
    <row r="9" spans="1:9" s="175" customFormat="1" ht="15">
      <c r="A9" s="460">
        <v>5</v>
      </c>
      <c r="B9" s="464" t="s">
        <v>160</v>
      </c>
      <c r="C9" s="465">
        <v>2016</v>
      </c>
      <c r="D9" s="461">
        <v>2285</v>
      </c>
      <c r="E9" s="465">
        <v>0</v>
      </c>
      <c r="F9" s="465">
        <v>0</v>
      </c>
      <c r="G9" s="465">
        <v>0</v>
      </c>
      <c r="H9" s="461">
        <v>2285</v>
      </c>
      <c r="I9" s="459"/>
    </row>
    <row r="10" spans="1:9" s="175" customFormat="1" ht="14.25">
      <c r="A10" s="914" t="s">
        <v>641</v>
      </c>
      <c r="B10" s="914"/>
      <c r="C10" s="466"/>
      <c r="D10" s="467">
        <v>8359.56</v>
      </c>
      <c r="E10" s="467"/>
      <c r="F10" s="467"/>
      <c r="G10" s="467">
        <v>1086.56</v>
      </c>
      <c r="H10" s="467">
        <v>8359.56</v>
      </c>
      <c r="I10" s="466"/>
    </row>
    <row r="11" spans="1:9" ht="12.75">
      <c r="A11" s="164"/>
      <c r="B11" s="470"/>
      <c r="C11" s="165"/>
      <c r="D11" s="165"/>
      <c r="E11" s="165"/>
      <c r="F11" s="165"/>
      <c r="G11" s="165"/>
      <c r="H11" s="165"/>
      <c r="I11" s="165"/>
    </row>
    <row r="12" spans="1:9" ht="12.75">
      <c r="A12" s="120"/>
      <c r="B12" s="121"/>
      <c r="C12" s="121"/>
      <c r="D12" s="121"/>
      <c r="E12" s="121"/>
      <c r="F12" s="121"/>
      <c r="G12" s="121"/>
      <c r="H12" s="121"/>
      <c r="I12" s="121"/>
    </row>
    <row r="13" spans="1:9" ht="15">
      <c r="A13" s="122" t="s">
        <v>240</v>
      </c>
      <c r="B13" s="122"/>
      <c r="C13" s="123"/>
      <c r="D13" s="121"/>
      <c r="E13" s="124" t="s">
        <v>241</v>
      </c>
      <c r="F13" s="124"/>
      <c r="G13" s="124"/>
      <c r="H13" s="162" t="s">
        <v>799</v>
      </c>
      <c r="I13" s="124"/>
    </row>
    <row r="14" spans="1:9" ht="15">
      <c r="A14" s="125" t="s">
        <v>242</v>
      </c>
      <c r="B14" s="125"/>
      <c r="C14" s="123"/>
      <c r="D14" s="126"/>
      <c r="E14" s="124" t="s">
        <v>243</v>
      </c>
      <c r="F14" s="124"/>
      <c r="G14" s="124"/>
      <c r="H14" s="124" t="s">
        <v>639</v>
      </c>
      <c r="I14" s="124"/>
    </row>
    <row r="15" spans="1:9" ht="15">
      <c r="A15" s="127"/>
      <c r="B15" s="127"/>
      <c r="C15" s="123"/>
      <c r="D15" s="121"/>
      <c r="E15" s="121"/>
      <c r="F15" s="121"/>
      <c r="G15" s="121"/>
      <c r="H15" s="121"/>
      <c r="I15" s="121"/>
    </row>
    <row r="16" spans="1:9" ht="12.75">
      <c r="A16" s="908" t="s">
        <v>33</v>
      </c>
      <c r="B16" s="908"/>
      <c r="C16" s="908"/>
      <c r="D16" s="908"/>
      <c r="E16" s="908"/>
      <c r="F16" s="128"/>
      <c r="G16" s="121"/>
      <c r="H16" s="121"/>
      <c r="I16" s="121"/>
    </row>
    <row r="17" spans="1:9" ht="15">
      <c r="A17" s="129"/>
      <c r="B17" s="129"/>
      <c r="C17" s="123"/>
      <c r="D17" s="121"/>
      <c r="E17" s="121"/>
      <c r="F17" s="121"/>
      <c r="G17" s="121"/>
      <c r="H17" s="121"/>
      <c r="I17" s="121"/>
    </row>
    <row r="18" spans="1:9" ht="15">
      <c r="A18" s="129" t="s">
        <v>640</v>
      </c>
      <c r="B18" s="129"/>
      <c r="C18" s="123"/>
      <c r="D18" s="121"/>
      <c r="E18" s="121"/>
      <c r="F18" s="121"/>
      <c r="G18" s="121"/>
      <c r="H18" s="121"/>
      <c r="I18" s="121"/>
    </row>
    <row r="19" spans="1:9" ht="12.75">
      <c r="A19" s="130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7">
    <mergeCell ref="A16:E16"/>
    <mergeCell ref="A1:I1"/>
    <mergeCell ref="A2:A3"/>
    <mergeCell ref="B2:B3"/>
    <mergeCell ref="C2:C3"/>
    <mergeCell ref="D3:H3"/>
    <mergeCell ref="A10:B10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R243"/>
  <sheetViews>
    <sheetView view="pageBreakPreview" zoomScaleSheetLayoutView="100" zoomScalePageLayoutView="0" workbookViewId="0" topLeftCell="A1">
      <pane ySplit="6" topLeftCell="BM30" activePane="bottomLeft" state="frozen"/>
      <selection pane="topLeft" activeCell="F14" sqref="F14"/>
      <selection pane="bottomLeft" activeCell="C7" sqref="C7:J41"/>
    </sheetView>
  </sheetViews>
  <sheetFormatPr defaultColWidth="9.00390625" defaultRowHeight="12.75"/>
  <cols>
    <col min="1" max="1" width="8.75390625" style="25" customWidth="1"/>
    <col min="2" max="2" width="28.375" style="25" customWidth="1"/>
    <col min="3" max="3" width="9.75390625" style="25" customWidth="1"/>
    <col min="4" max="4" width="9.00390625" style="25" customWidth="1"/>
    <col min="5" max="6" width="10.375" style="25" customWidth="1"/>
    <col min="7" max="7" width="11.25390625" style="25" customWidth="1"/>
    <col min="8" max="8" width="11.00390625" style="25" customWidth="1"/>
    <col min="9" max="9" width="11.375" style="25" customWidth="1"/>
    <col min="10" max="10" width="11.25390625" style="25" customWidth="1"/>
    <col min="11" max="11" width="20.375" style="25" customWidth="1"/>
    <col min="12" max="12" width="10.00390625" style="25" customWidth="1"/>
    <col min="13" max="16384" width="9.125" style="25" customWidth="1"/>
  </cols>
  <sheetData>
    <row r="1" spans="1:12" ht="30" customHeight="1">
      <c r="A1" s="866" t="s">
        <v>301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54"/>
    </row>
    <row r="2" spans="1:12" ht="15.75" customHeight="1">
      <c r="A2" s="850" t="s">
        <v>802</v>
      </c>
      <c r="B2" s="850" t="s">
        <v>130</v>
      </c>
      <c r="C2" s="861" t="s">
        <v>71</v>
      </c>
      <c r="D2" s="847"/>
      <c r="E2" s="864" t="s">
        <v>803</v>
      </c>
      <c r="F2" s="915"/>
      <c r="G2" s="915"/>
      <c r="H2" s="915"/>
      <c r="I2" s="915"/>
      <c r="J2" s="865"/>
      <c r="K2" s="850" t="s">
        <v>132</v>
      </c>
      <c r="L2" s="850" t="s">
        <v>203</v>
      </c>
    </row>
    <row r="3" spans="1:12" ht="27.75" customHeight="1">
      <c r="A3" s="851"/>
      <c r="B3" s="851"/>
      <c r="C3" s="848"/>
      <c r="D3" s="849"/>
      <c r="E3" s="888">
        <v>2013</v>
      </c>
      <c r="F3" s="890"/>
      <c r="G3" s="20">
        <v>2014</v>
      </c>
      <c r="H3" s="20">
        <v>2015</v>
      </c>
      <c r="I3" s="20">
        <v>2016</v>
      </c>
      <c r="J3" s="20">
        <v>2017</v>
      </c>
      <c r="K3" s="851"/>
      <c r="L3" s="851"/>
    </row>
    <row r="4" spans="1:12" ht="27.75" customHeight="1">
      <c r="A4" s="851"/>
      <c r="B4" s="851"/>
      <c r="C4" s="850" t="s">
        <v>914</v>
      </c>
      <c r="D4" s="850" t="s">
        <v>804</v>
      </c>
      <c r="E4" s="864" t="s">
        <v>801</v>
      </c>
      <c r="F4" s="865"/>
      <c r="G4" s="850" t="s">
        <v>914</v>
      </c>
      <c r="H4" s="850" t="s">
        <v>914</v>
      </c>
      <c r="I4" s="850" t="s">
        <v>914</v>
      </c>
      <c r="J4" s="850" t="s">
        <v>914</v>
      </c>
      <c r="K4" s="852"/>
      <c r="L4" s="851"/>
    </row>
    <row r="5" spans="1:12" ht="18.75" customHeight="1">
      <c r="A5" s="852"/>
      <c r="B5" s="852"/>
      <c r="C5" s="852"/>
      <c r="D5" s="852"/>
      <c r="E5" s="17" t="s">
        <v>914</v>
      </c>
      <c r="F5" s="17" t="s">
        <v>804</v>
      </c>
      <c r="G5" s="852"/>
      <c r="H5" s="852"/>
      <c r="I5" s="852"/>
      <c r="J5" s="852"/>
      <c r="K5" s="18" t="s">
        <v>131</v>
      </c>
      <c r="L5" s="852"/>
    </row>
    <row r="6" spans="1:12" ht="12.75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3">
        <v>9</v>
      </c>
      <c r="J6" s="143">
        <v>10</v>
      </c>
      <c r="K6" s="143">
        <v>11</v>
      </c>
      <c r="L6" s="143">
        <v>12</v>
      </c>
    </row>
    <row r="7" spans="1:12" ht="41.25" customHeight="1">
      <c r="A7" s="22" t="s">
        <v>91</v>
      </c>
      <c r="B7" s="5" t="s">
        <v>285</v>
      </c>
      <c r="C7" s="424">
        <v>20242.6</v>
      </c>
      <c r="D7" s="426">
        <v>0.2683677013758706</v>
      </c>
      <c r="E7" s="424">
        <v>1318.6</v>
      </c>
      <c r="F7" s="425">
        <v>0.6808840235464215</v>
      </c>
      <c r="G7" s="424">
        <v>2272</v>
      </c>
      <c r="H7" s="424">
        <v>5042</v>
      </c>
      <c r="I7" s="424">
        <v>5452</v>
      </c>
      <c r="J7" s="424">
        <v>6158</v>
      </c>
      <c r="K7" s="9"/>
      <c r="L7" s="22"/>
    </row>
    <row r="8" spans="1:12" ht="25.5">
      <c r="A8" s="170" t="s">
        <v>92</v>
      </c>
      <c r="B8" s="170" t="s">
        <v>286</v>
      </c>
      <c r="C8" s="424">
        <v>19264</v>
      </c>
      <c r="D8" s="425">
        <v>0.9516564077737051</v>
      </c>
      <c r="E8" s="549">
        <v>340</v>
      </c>
      <c r="F8" s="425">
        <v>0.2578492340360989</v>
      </c>
      <c r="G8" s="550">
        <v>2272</v>
      </c>
      <c r="H8" s="550">
        <v>5042</v>
      </c>
      <c r="I8" s="550">
        <v>5452</v>
      </c>
      <c r="J8" s="550">
        <v>6158</v>
      </c>
      <c r="K8" s="543" t="s">
        <v>392</v>
      </c>
      <c r="L8" s="22"/>
    </row>
    <row r="9" spans="1:12" ht="23.25" customHeight="1">
      <c r="A9" s="22" t="s">
        <v>580</v>
      </c>
      <c r="B9" s="483" t="s">
        <v>720</v>
      </c>
      <c r="C9" s="208">
        <v>11627</v>
      </c>
      <c r="D9" s="426">
        <v>0.6035610465116279</v>
      </c>
      <c r="E9" s="70">
        <v>120</v>
      </c>
      <c r="F9" s="426">
        <v>0.0910056120127408</v>
      </c>
      <c r="G9" s="550">
        <v>1157</v>
      </c>
      <c r="H9" s="550">
        <v>3157</v>
      </c>
      <c r="I9" s="550">
        <v>3351</v>
      </c>
      <c r="J9" s="550">
        <v>3842</v>
      </c>
      <c r="K9" s="229" t="s">
        <v>363</v>
      </c>
      <c r="L9" s="22"/>
    </row>
    <row r="10" spans="1:12" ht="12" customHeight="1">
      <c r="A10" s="22" t="s">
        <v>581</v>
      </c>
      <c r="B10" s="483" t="s">
        <v>721</v>
      </c>
      <c r="C10" s="208">
        <v>4627</v>
      </c>
      <c r="D10" s="426">
        <v>0.2285773566636697</v>
      </c>
      <c r="E10" s="70">
        <v>40</v>
      </c>
      <c r="F10" s="426">
        <v>0.03033520400424693</v>
      </c>
      <c r="G10" s="550">
        <v>770</v>
      </c>
      <c r="H10" s="550">
        <v>1170</v>
      </c>
      <c r="I10" s="550">
        <v>1252</v>
      </c>
      <c r="J10" s="550">
        <v>1395</v>
      </c>
      <c r="K10" s="38"/>
      <c r="L10" s="22"/>
    </row>
    <row r="11" spans="1:12" ht="23.25" customHeight="1">
      <c r="A11" s="22" t="s">
        <v>582</v>
      </c>
      <c r="B11" s="483" t="s">
        <v>167</v>
      </c>
      <c r="C11" s="208">
        <v>1253</v>
      </c>
      <c r="D11" s="426">
        <v>0.06189916315097863</v>
      </c>
      <c r="E11" s="70">
        <v>50</v>
      </c>
      <c r="F11" s="426">
        <v>0.03791900500530866</v>
      </c>
      <c r="G11" s="550">
        <v>150</v>
      </c>
      <c r="H11" s="550">
        <v>300</v>
      </c>
      <c r="I11" s="550">
        <v>365</v>
      </c>
      <c r="J11" s="550">
        <v>388</v>
      </c>
      <c r="K11" s="38"/>
      <c r="L11" s="22"/>
    </row>
    <row r="12" spans="1:12" ht="24" customHeight="1">
      <c r="A12" s="22" t="s">
        <v>163</v>
      </c>
      <c r="B12" s="483" t="s">
        <v>722</v>
      </c>
      <c r="C12" s="208">
        <v>553</v>
      </c>
      <c r="D12" s="426">
        <v>0.027318625077806212</v>
      </c>
      <c r="E12" s="70">
        <v>60</v>
      </c>
      <c r="F12" s="426">
        <v>0.0455028060063704</v>
      </c>
      <c r="G12" s="550">
        <v>80</v>
      </c>
      <c r="H12" s="550">
        <v>120</v>
      </c>
      <c r="I12" s="550">
        <v>142</v>
      </c>
      <c r="J12" s="550">
        <v>151</v>
      </c>
      <c r="K12" s="38"/>
      <c r="L12" s="22"/>
    </row>
    <row r="13" spans="1:12" ht="23.25" customHeight="1">
      <c r="A13" s="22" t="s">
        <v>164</v>
      </c>
      <c r="B13" s="483" t="s">
        <v>162</v>
      </c>
      <c r="C13" s="208">
        <v>368</v>
      </c>
      <c r="D13" s="426">
        <v>0.0181794828727535</v>
      </c>
      <c r="E13" s="70">
        <v>15</v>
      </c>
      <c r="F13" s="426">
        <v>0.0113757015015926</v>
      </c>
      <c r="G13" s="550">
        <v>35</v>
      </c>
      <c r="H13" s="550">
        <v>95</v>
      </c>
      <c r="I13" s="550">
        <v>105</v>
      </c>
      <c r="J13" s="550">
        <v>118</v>
      </c>
      <c r="K13" s="38"/>
      <c r="L13" s="22"/>
    </row>
    <row r="14" spans="1:12" ht="12.75" customHeight="1">
      <c r="A14" s="22" t="s">
        <v>165</v>
      </c>
      <c r="B14" s="483" t="s">
        <v>730</v>
      </c>
      <c r="C14" s="208">
        <v>401</v>
      </c>
      <c r="D14" s="426">
        <v>0.0198097082390602</v>
      </c>
      <c r="E14" s="70">
        <v>25</v>
      </c>
      <c r="F14" s="426">
        <v>0.01895950250265433</v>
      </c>
      <c r="G14" s="550">
        <v>40</v>
      </c>
      <c r="H14" s="550">
        <v>100</v>
      </c>
      <c r="I14" s="550">
        <v>115</v>
      </c>
      <c r="J14" s="550">
        <v>121</v>
      </c>
      <c r="K14" s="38"/>
      <c r="L14" s="22"/>
    </row>
    <row r="15" spans="1:12" ht="12.75" customHeight="1">
      <c r="A15" s="22" t="s">
        <v>166</v>
      </c>
      <c r="B15" s="483" t="s">
        <v>729</v>
      </c>
      <c r="C15" s="208">
        <v>435</v>
      </c>
      <c r="D15" s="426">
        <v>0.02148933437404286</v>
      </c>
      <c r="E15" s="70">
        <v>30</v>
      </c>
      <c r="F15" s="426">
        <v>0.0227514030031852</v>
      </c>
      <c r="G15" s="550">
        <v>40</v>
      </c>
      <c r="H15" s="550">
        <v>100</v>
      </c>
      <c r="I15" s="550">
        <v>122</v>
      </c>
      <c r="J15" s="550">
        <v>143</v>
      </c>
      <c r="K15" s="38"/>
      <c r="L15" s="22"/>
    </row>
    <row r="16" spans="1:12" ht="25.5">
      <c r="A16" s="170" t="s">
        <v>93</v>
      </c>
      <c r="B16" s="170" t="s">
        <v>287</v>
      </c>
      <c r="C16" s="424">
        <v>978.6</v>
      </c>
      <c r="D16" s="425">
        <v>0.04834359222629504</v>
      </c>
      <c r="E16" s="424">
        <v>978.6</v>
      </c>
      <c r="F16" s="425">
        <v>0.7421507659639012</v>
      </c>
      <c r="G16" s="545"/>
      <c r="H16" s="545"/>
      <c r="I16" s="545"/>
      <c r="J16" s="545"/>
      <c r="K16" s="543" t="s">
        <v>387</v>
      </c>
      <c r="L16" s="22"/>
    </row>
    <row r="17" spans="1:12" ht="38.25">
      <c r="A17" s="484" t="s">
        <v>583</v>
      </c>
      <c r="B17" s="483" t="s">
        <v>502</v>
      </c>
      <c r="C17" s="208">
        <v>200</v>
      </c>
      <c r="D17" s="426">
        <v>0.20437359493153484</v>
      </c>
      <c r="E17" s="70">
        <v>200</v>
      </c>
      <c r="F17" s="426">
        <v>0.20437359493153484</v>
      </c>
      <c r="G17" s="545"/>
      <c r="H17" s="545"/>
      <c r="I17" s="545"/>
      <c r="J17" s="545"/>
      <c r="K17" s="229" t="s">
        <v>363</v>
      </c>
      <c r="L17" s="22"/>
    </row>
    <row r="18" spans="1:12" ht="12.75">
      <c r="A18" s="484" t="s">
        <v>584</v>
      </c>
      <c r="B18" s="483" t="s">
        <v>503</v>
      </c>
      <c r="C18" s="208">
        <v>28</v>
      </c>
      <c r="D18" s="426">
        <v>0.02861230329041488</v>
      </c>
      <c r="E18" s="70">
        <v>28</v>
      </c>
      <c r="F18" s="426">
        <v>0.02861230329041488</v>
      </c>
      <c r="G18" s="545"/>
      <c r="H18" s="545"/>
      <c r="I18" s="545"/>
      <c r="J18" s="545"/>
      <c r="K18" s="9"/>
      <c r="L18" s="22"/>
    </row>
    <row r="19" spans="1:12" ht="38.25">
      <c r="A19" s="484" t="s">
        <v>507</v>
      </c>
      <c r="B19" s="483" t="s">
        <v>723</v>
      </c>
      <c r="C19" s="208">
        <v>360</v>
      </c>
      <c r="D19" s="426">
        <v>0.3678724708767627</v>
      </c>
      <c r="E19" s="70">
        <v>360</v>
      </c>
      <c r="F19" s="426">
        <v>0.3678724708767627</v>
      </c>
      <c r="G19" s="545"/>
      <c r="H19" s="545"/>
      <c r="I19" s="545"/>
      <c r="J19" s="545"/>
      <c r="K19" s="9"/>
      <c r="L19" s="22"/>
    </row>
    <row r="20" spans="1:12" ht="25.5">
      <c r="A20" s="484" t="s">
        <v>527</v>
      </c>
      <c r="B20" s="483" t="s">
        <v>724</v>
      </c>
      <c r="C20" s="208">
        <v>162.6</v>
      </c>
      <c r="D20" s="426">
        <v>0.1661557326793378</v>
      </c>
      <c r="E20" s="70">
        <v>162.6</v>
      </c>
      <c r="F20" s="426">
        <v>0.1661557326793378</v>
      </c>
      <c r="G20" s="545"/>
      <c r="H20" s="545"/>
      <c r="I20" s="545"/>
      <c r="J20" s="545"/>
      <c r="K20" s="9"/>
      <c r="L20" s="22"/>
    </row>
    <row r="21" spans="1:12" ht="25.5">
      <c r="A21" s="484" t="s">
        <v>528</v>
      </c>
      <c r="B21" s="483" t="s">
        <v>725</v>
      </c>
      <c r="C21" s="208">
        <v>72</v>
      </c>
      <c r="D21" s="426">
        <v>0.07357449417535254</v>
      </c>
      <c r="E21" s="70">
        <v>72</v>
      </c>
      <c r="F21" s="426">
        <v>0.07357449417535254</v>
      </c>
      <c r="G21" s="545"/>
      <c r="H21" s="545"/>
      <c r="I21" s="545"/>
      <c r="J21" s="545"/>
      <c r="K21" s="9"/>
      <c r="L21" s="22"/>
    </row>
    <row r="22" spans="1:12" ht="25.5">
      <c r="A22" s="484" t="s">
        <v>529</v>
      </c>
      <c r="B22" s="483" t="s">
        <v>504</v>
      </c>
      <c r="C22" s="208">
        <v>50</v>
      </c>
      <c r="D22" s="426">
        <v>0.05109339873288371</v>
      </c>
      <c r="E22" s="70">
        <v>50</v>
      </c>
      <c r="F22" s="426">
        <v>0.05109339873288371</v>
      </c>
      <c r="G22" s="545"/>
      <c r="H22" s="545"/>
      <c r="I22" s="545"/>
      <c r="J22" s="545"/>
      <c r="K22" s="9"/>
      <c r="L22" s="22"/>
    </row>
    <row r="23" spans="1:12" ht="25.5">
      <c r="A23" s="484" t="s">
        <v>530</v>
      </c>
      <c r="B23" s="483" t="s">
        <v>726</v>
      </c>
      <c r="C23" s="208">
        <v>38</v>
      </c>
      <c r="D23" s="426">
        <v>0.03883098303699162</v>
      </c>
      <c r="E23" s="70">
        <v>38</v>
      </c>
      <c r="F23" s="426">
        <v>0.03883098303699162</v>
      </c>
      <c r="G23" s="545"/>
      <c r="H23" s="545"/>
      <c r="I23" s="545"/>
      <c r="J23" s="545"/>
      <c r="K23" s="9"/>
      <c r="L23" s="22"/>
    </row>
    <row r="24" spans="1:12" ht="25.5">
      <c r="A24" s="484" t="s">
        <v>531</v>
      </c>
      <c r="B24" s="483" t="s">
        <v>727</v>
      </c>
      <c r="C24" s="208">
        <v>68</v>
      </c>
      <c r="D24" s="426">
        <v>0.06948702227672185</v>
      </c>
      <c r="E24" s="70">
        <v>68</v>
      </c>
      <c r="F24" s="426">
        <v>0.06948702227672185</v>
      </c>
      <c r="G24" s="545"/>
      <c r="H24" s="545"/>
      <c r="I24" s="545"/>
      <c r="J24" s="545"/>
      <c r="K24" s="9"/>
      <c r="L24" s="22"/>
    </row>
    <row r="25" spans="1:12" ht="25.5">
      <c r="A25" s="5" t="s">
        <v>94</v>
      </c>
      <c r="B25" s="22" t="s">
        <v>288</v>
      </c>
      <c r="C25" s="28"/>
      <c r="D25" s="29"/>
      <c r="E25" s="70"/>
      <c r="F25" s="29"/>
      <c r="G25" s="545"/>
      <c r="H25" s="545"/>
      <c r="I25" s="545"/>
      <c r="J25" s="545"/>
      <c r="K25" s="15"/>
      <c r="L25" s="22"/>
    </row>
    <row r="26" spans="1:12" ht="12.75">
      <c r="A26" s="5" t="s">
        <v>95</v>
      </c>
      <c r="B26" s="22" t="s">
        <v>289</v>
      </c>
      <c r="C26" s="28"/>
      <c r="D26" s="29"/>
      <c r="E26" s="70"/>
      <c r="F26" s="29"/>
      <c r="G26" s="70"/>
      <c r="H26" s="70"/>
      <c r="I26" s="70"/>
      <c r="J26" s="70"/>
      <c r="K26" s="15"/>
      <c r="L26" s="15"/>
    </row>
    <row r="27" spans="1:12" ht="25.5">
      <c r="A27" s="5" t="s">
        <v>96</v>
      </c>
      <c r="B27" s="5" t="s">
        <v>290</v>
      </c>
      <c r="C27" s="424">
        <v>618</v>
      </c>
      <c r="D27" s="426">
        <v>0.008193178714705032</v>
      </c>
      <c r="E27" s="424">
        <v>618</v>
      </c>
      <c r="F27" s="425">
        <v>0.3191159764535785</v>
      </c>
      <c r="G27" s="424">
        <v>0</v>
      </c>
      <c r="H27" s="424">
        <v>0</v>
      </c>
      <c r="I27" s="424">
        <v>0</v>
      </c>
      <c r="J27" s="424">
        <v>0</v>
      </c>
      <c r="K27" s="15"/>
      <c r="L27" s="15"/>
    </row>
    <row r="28" spans="1:12" ht="12.75">
      <c r="A28" s="22" t="s">
        <v>97</v>
      </c>
      <c r="B28" s="22" t="s">
        <v>291</v>
      </c>
      <c r="C28" s="28"/>
      <c r="D28" s="29"/>
      <c r="E28" s="70"/>
      <c r="F28" s="29"/>
      <c r="G28" s="70"/>
      <c r="H28" s="70"/>
      <c r="I28" s="70"/>
      <c r="J28" s="70"/>
      <c r="K28" s="15"/>
      <c r="L28" s="15"/>
    </row>
    <row r="29" spans="1:12" ht="12.75">
      <c r="A29" s="22" t="s">
        <v>98</v>
      </c>
      <c r="B29" s="22" t="s">
        <v>292</v>
      </c>
      <c r="C29" s="28"/>
      <c r="D29" s="29"/>
      <c r="E29" s="70"/>
      <c r="F29" s="29"/>
      <c r="G29" s="70"/>
      <c r="H29" s="70"/>
      <c r="I29" s="70"/>
      <c r="J29" s="70"/>
      <c r="K29" s="15"/>
      <c r="L29" s="15"/>
    </row>
    <row r="30" spans="1:12" ht="12.75">
      <c r="A30" s="22" t="s">
        <v>99</v>
      </c>
      <c r="B30" s="22" t="s">
        <v>293</v>
      </c>
      <c r="C30" s="28"/>
      <c r="D30" s="29"/>
      <c r="E30" s="70"/>
      <c r="F30" s="29"/>
      <c r="G30" s="70"/>
      <c r="H30" s="70"/>
      <c r="I30" s="70"/>
      <c r="J30" s="70"/>
      <c r="K30" s="15"/>
      <c r="L30" s="15"/>
    </row>
    <row r="31" spans="1:12" ht="12.75">
      <c r="A31" s="22" t="s">
        <v>100</v>
      </c>
      <c r="B31" s="22" t="s">
        <v>294</v>
      </c>
      <c r="C31" s="28"/>
      <c r="D31" s="29"/>
      <c r="E31" s="70"/>
      <c r="F31" s="29"/>
      <c r="G31" s="70"/>
      <c r="H31" s="70"/>
      <c r="I31" s="70"/>
      <c r="J31" s="70"/>
      <c r="K31" s="15"/>
      <c r="L31" s="15"/>
    </row>
    <row r="32" spans="1:12" ht="24" customHeight="1">
      <c r="A32" s="170" t="s">
        <v>101</v>
      </c>
      <c r="B32" s="170" t="s">
        <v>295</v>
      </c>
      <c r="C32" s="424">
        <v>618</v>
      </c>
      <c r="D32" s="426">
        <v>1</v>
      </c>
      <c r="E32" s="424">
        <v>618</v>
      </c>
      <c r="F32" s="425">
        <v>1</v>
      </c>
      <c r="G32" s="545"/>
      <c r="H32" s="545"/>
      <c r="I32" s="545"/>
      <c r="J32" s="545"/>
      <c r="K32" s="543" t="s">
        <v>385</v>
      </c>
      <c r="L32" s="15"/>
    </row>
    <row r="33" spans="1:12" ht="24" customHeight="1">
      <c r="A33" s="484" t="s">
        <v>585</v>
      </c>
      <c r="B33" s="483" t="s">
        <v>365</v>
      </c>
      <c r="C33" s="208">
        <v>500</v>
      </c>
      <c r="D33" s="426">
        <v>0.8090614886731392</v>
      </c>
      <c r="E33" s="70">
        <v>500</v>
      </c>
      <c r="F33" s="426">
        <v>0.8090614886731392</v>
      </c>
      <c r="G33" s="545"/>
      <c r="H33" s="545"/>
      <c r="I33" s="545"/>
      <c r="J33" s="545"/>
      <c r="K33" s="229" t="s">
        <v>363</v>
      </c>
      <c r="L33" s="15"/>
    </row>
    <row r="34" spans="1:12" ht="23.25" customHeight="1">
      <c r="A34" s="484" t="s">
        <v>586</v>
      </c>
      <c r="B34" s="483" t="s">
        <v>728</v>
      </c>
      <c r="C34" s="208">
        <v>36</v>
      </c>
      <c r="D34" s="426">
        <v>0.05825242718446602</v>
      </c>
      <c r="E34" s="70">
        <v>36</v>
      </c>
      <c r="F34" s="426">
        <v>0.05825242718446602</v>
      </c>
      <c r="G34" s="545"/>
      <c r="H34" s="545"/>
      <c r="I34" s="545"/>
      <c r="J34" s="545"/>
      <c r="K34" s="9"/>
      <c r="L34" s="15"/>
    </row>
    <row r="35" spans="1:12" ht="21.75" customHeight="1">
      <c r="A35" s="484" t="s">
        <v>532</v>
      </c>
      <c r="B35" s="483" t="s">
        <v>505</v>
      </c>
      <c r="C35" s="208">
        <v>82</v>
      </c>
      <c r="D35" s="426">
        <v>0.13268608414239483</v>
      </c>
      <c r="E35" s="70">
        <v>82</v>
      </c>
      <c r="F35" s="426">
        <v>0.13268608414239483</v>
      </c>
      <c r="G35" s="545"/>
      <c r="H35" s="545"/>
      <c r="I35" s="545"/>
      <c r="J35" s="545"/>
      <c r="K35" s="9"/>
      <c r="L35" s="15"/>
    </row>
    <row r="36" spans="1:12" ht="38.25">
      <c r="A36" s="5" t="s">
        <v>102</v>
      </c>
      <c r="B36" s="5" t="s">
        <v>368</v>
      </c>
      <c r="C36" s="424">
        <v>31522</v>
      </c>
      <c r="D36" s="426">
        <v>0.4179051447328997</v>
      </c>
      <c r="E36" s="171">
        <v>0</v>
      </c>
      <c r="F36" s="172"/>
      <c r="G36" s="171">
        <v>1728</v>
      </c>
      <c r="H36" s="171">
        <v>9548</v>
      </c>
      <c r="I36" s="171">
        <v>9948</v>
      </c>
      <c r="J36" s="171">
        <v>10298</v>
      </c>
      <c r="K36" s="15"/>
      <c r="L36" s="15"/>
    </row>
    <row r="37" spans="1:12" ht="12.75">
      <c r="A37" s="22" t="s">
        <v>103</v>
      </c>
      <c r="B37" s="22" t="s">
        <v>893</v>
      </c>
      <c r="C37" s="28"/>
      <c r="D37" s="29"/>
      <c r="E37" s="70"/>
      <c r="F37" s="29"/>
      <c r="G37" s="70"/>
      <c r="H37" s="70"/>
      <c r="I37" s="70"/>
      <c r="J37" s="70"/>
      <c r="K37" s="15"/>
      <c r="L37" s="15"/>
    </row>
    <row r="38" spans="1:12" ht="22.5" customHeight="1">
      <c r="A38" s="22" t="s">
        <v>104</v>
      </c>
      <c r="B38" s="22" t="s">
        <v>548</v>
      </c>
      <c r="C38" s="28"/>
      <c r="D38" s="29"/>
      <c r="E38" s="70"/>
      <c r="F38" s="29"/>
      <c r="G38" s="70">
        <v>1728</v>
      </c>
      <c r="H38" s="70">
        <v>9548</v>
      </c>
      <c r="I38" s="70">
        <v>9948</v>
      </c>
      <c r="J38" s="70">
        <v>10298</v>
      </c>
      <c r="K38" s="15"/>
      <c r="L38" s="15"/>
    </row>
    <row r="39" spans="1:12" ht="24" customHeight="1">
      <c r="A39" s="5" t="s">
        <v>105</v>
      </c>
      <c r="B39" s="5" t="s">
        <v>369</v>
      </c>
      <c r="C39" s="424">
        <v>23046</v>
      </c>
      <c r="D39" s="426">
        <v>0.30553397517652453</v>
      </c>
      <c r="E39" s="173"/>
      <c r="F39" s="172"/>
      <c r="G39" s="173">
        <v>3000</v>
      </c>
      <c r="H39" s="173">
        <v>6000</v>
      </c>
      <c r="I39" s="173">
        <v>6850</v>
      </c>
      <c r="J39" s="173">
        <v>7196</v>
      </c>
      <c r="K39" s="15"/>
      <c r="L39" s="15"/>
    </row>
    <row r="40" spans="1:12" ht="12.75">
      <c r="A40" s="5" t="s">
        <v>106</v>
      </c>
      <c r="B40" s="5" t="s">
        <v>129</v>
      </c>
      <c r="C40" s="424">
        <v>0</v>
      </c>
      <c r="D40" s="426">
        <v>0</v>
      </c>
      <c r="E40" s="173"/>
      <c r="F40" s="172"/>
      <c r="G40" s="173"/>
      <c r="H40" s="173"/>
      <c r="I40" s="173"/>
      <c r="J40" s="173"/>
      <c r="K40" s="15"/>
      <c r="L40" s="15"/>
    </row>
    <row r="41" spans="1:12" ht="15">
      <c r="A41" s="46"/>
      <c r="B41" s="46" t="s">
        <v>714</v>
      </c>
      <c r="C41" s="424">
        <v>75428.6</v>
      </c>
      <c r="D41" s="426">
        <v>1</v>
      </c>
      <c r="E41" s="424">
        <v>1936.6</v>
      </c>
      <c r="F41" s="426">
        <v>1</v>
      </c>
      <c r="G41" s="424">
        <v>7000</v>
      </c>
      <c r="H41" s="424">
        <v>20590</v>
      </c>
      <c r="I41" s="424">
        <v>22250</v>
      </c>
      <c r="J41" s="424">
        <v>23652</v>
      </c>
      <c r="K41" s="424">
        <f>SUM(K27,K40)</f>
        <v>0</v>
      </c>
      <c r="L41" s="424">
        <f>SUM(L27,L40)</f>
        <v>0</v>
      </c>
    </row>
    <row r="243" spans="4:18" ht="12.75">
      <c r="D243" s="67">
        <v>1.73</v>
      </c>
      <c r="R243" s="67"/>
    </row>
  </sheetData>
  <sheetProtection/>
  <mergeCells count="15">
    <mergeCell ref="A1:L1"/>
    <mergeCell ref="L2:L5"/>
    <mergeCell ref="K2:K4"/>
    <mergeCell ref="H4:H5"/>
    <mergeCell ref="G4:G5"/>
    <mergeCell ref="A2:A5"/>
    <mergeCell ref="B2:B5"/>
    <mergeCell ref="C4:C5"/>
    <mergeCell ref="D4:D5"/>
    <mergeCell ref="C2:D3"/>
    <mergeCell ref="E2:J2"/>
    <mergeCell ref="E3:F3"/>
    <mergeCell ref="E4:F4"/>
    <mergeCell ref="J4:J5"/>
    <mergeCell ref="I4:I5"/>
  </mergeCells>
  <printOptions/>
  <pageMargins left="0.5511811023622047" right="0.3937007874015748" top="0.9055118110236221" bottom="1.062992125984252" header="0" footer="0.11811023622047245"/>
  <pageSetup horizontalDpi="600" verticalDpi="600" orientation="landscape" paperSize="9" scale="85" r:id="rId1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tabColor indexed="15"/>
  </sheetPr>
  <dimension ref="A1:R227"/>
  <sheetViews>
    <sheetView view="pageBreakPreview" zoomScale="85" zoomScaleSheetLayoutView="85" zoomScalePageLayoutView="0" workbookViewId="0" topLeftCell="A1">
      <selection activeCell="D8" sqref="D8:L17"/>
    </sheetView>
  </sheetViews>
  <sheetFormatPr defaultColWidth="9.00390625" defaultRowHeight="12.75"/>
  <cols>
    <col min="1" max="1" width="8.00390625" style="25" customWidth="1"/>
    <col min="2" max="2" width="8.625" style="25" customWidth="1"/>
    <col min="3" max="3" width="19.875" style="25" customWidth="1"/>
    <col min="4" max="4" width="10.125" style="25" customWidth="1"/>
    <col min="5" max="5" width="9.25390625" style="25" customWidth="1"/>
    <col min="6" max="6" width="9.75390625" style="25" customWidth="1"/>
    <col min="7" max="7" width="11.75390625" style="25" customWidth="1"/>
    <col min="8" max="8" width="17.25390625" style="25" customWidth="1"/>
    <col min="9" max="9" width="11.625" style="25" customWidth="1"/>
    <col min="10" max="11" width="11.125" style="25" customWidth="1"/>
    <col min="12" max="12" width="10.875" style="25" customWidth="1"/>
    <col min="13" max="13" width="18.25390625" style="25" customWidth="1"/>
    <col min="14" max="14" width="10.25390625" style="25" customWidth="1"/>
    <col min="15" max="16384" width="9.125" style="25" customWidth="1"/>
  </cols>
  <sheetData>
    <row r="1" spans="1:14" ht="24" customHeight="1">
      <c r="A1" s="938" t="s">
        <v>876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9"/>
    </row>
    <row r="2" spans="1:14" s="26" customFormat="1" ht="15.75" customHeight="1">
      <c r="A2" s="920" t="s">
        <v>802</v>
      </c>
      <c r="B2" s="916" t="s">
        <v>130</v>
      </c>
      <c r="C2" s="917"/>
      <c r="D2" s="926" t="s">
        <v>74</v>
      </c>
      <c r="E2" s="927"/>
      <c r="F2" s="920" t="s">
        <v>803</v>
      </c>
      <c r="G2" s="920"/>
      <c r="H2" s="920"/>
      <c r="I2" s="920"/>
      <c r="J2" s="920"/>
      <c r="K2" s="920"/>
      <c r="L2" s="940"/>
      <c r="M2" s="921" t="s">
        <v>132</v>
      </c>
      <c r="N2" s="921" t="s">
        <v>203</v>
      </c>
    </row>
    <row r="3" spans="1:14" s="27" customFormat="1" ht="28.5" customHeight="1">
      <c r="A3" s="920"/>
      <c r="B3" s="924"/>
      <c r="C3" s="925"/>
      <c r="D3" s="928"/>
      <c r="E3" s="929"/>
      <c r="F3" s="941">
        <v>2013</v>
      </c>
      <c r="G3" s="942"/>
      <c r="H3" s="943"/>
      <c r="I3" s="41">
        <v>2014</v>
      </c>
      <c r="J3" s="41">
        <v>2015</v>
      </c>
      <c r="K3" s="41">
        <v>2016</v>
      </c>
      <c r="L3" s="41">
        <v>2017</v>
      </c>
      <c r="M3" s="922"/>
      <c r="N3" s="922"/>
    </row>
    <row r="4" spans="1:14" s="27" customFormat="1" ht="33" customHeight="1">
      <c r="A4" s="920"/>
      <c r="B4" s="924"/>
      <c r="C4" s="925"/>
      <c r="D4" s="920" t="s">
        <v>914</v>
      </c>
      <c r="E4" s="920" t="s">
        <v>804</v>
      </c>
      <c r="F4" s="916" t="s">
        <v>801</v>
      </c>
      <c r="G4" s="917"/>
      <c r="H4" s="921" t="s">
        <v>549</v>
      </c>
      <c r="I4" s="920" t="s">
        <v>914</v>
      </c>
      <c r="J4" s="920" t="s">
        <v>914</v>
      </c>
      <c r="K4" s="920" t="s">
        <v>914</v>
      </c>
      <c r="L4" s="940" t="s">
        <v>914</v>
      </c>
      <c r="M4" s="923"/>
      <c r="N4" s="922"/>
    </row>
    <row r="5" spans="1:14" s="27" customFormat="1" ht="15.75" customHeight="1" hidden="1">
      <c r="A5" s="920"/>
      <c r="B5" s="924"/>
      <c r="C5" s="925"/>
      <c r="D5" s="920"/>
      <c r="E5" s="920"/>
      <c r="F5" s="918"/>
      <c r="G5" s="919"/>
      <c r="H5" s="922"/>
      <c r="I5" s="920"/>
      <c r="J5" s="920"/>
      <c r="K5" s="920"/>
      <c r="L5" s="940"/>
      <c r="M5" s="39"/>
      <c r="N5" s="922"/>
    </row>
    <row r="6" spans="1:14" s="26" customFormat="1" ht="15" customHeight="1">
      <c r="A6" s="920"/>
      <c r="B6" s="918"/>
      <c r="C6" s="919"/>
      <c r="D6" s="920"/>
      <c r="E6" s="920"/>
      <c r="F6" s="39" t="s">
        <v>914</v>
      </c>
      <c r="G6" s="39" t="s">
        <v>804</v>
      </c>
      <c r="H6" s="923"/>
      <c r="I6" s="920"/>
      <c r="J6" s="920"/>
      <c r="K6" s="920"/>
      <c r="L6" s="940"/>
      <c r="M6" s="40" t="s">
        <v>131</v>
      </c>
      <c r="N6" s="923"/>
    </row>
    <row r="7" spans="1:14" s="26" customFormat="1" ht="14.25" customHeight="1">
      <c r="A7" s="147">
        <v>1</v>
      </c>
      <c r="B7" s="934">
        <v>2</v>
      </c>
      <c r="C7" s="935"/>
      <c r="D7" s="147">
        <v>3</v>
      </c>
      <c r="E7" s="147">
        <v>4</v>
      </c>
      <c r="F7" s="147">
        <v>5</v>
      </c>
      <c r="G7" s="147">
        <v>6</v>
      </c>
      <c r="H7" s="149">
        <v>7</v>
      </c>
      <c r="I7" s="147">
        <v>8</v>
      </c>
      <c r="J7" s="147">
        <v>9</v>
      </c>
      <c r="K7" s="147">
        <v>10</v>
      </c>
      <c r="L7" s="148">
        <v>11</v>
      </c>
      <c r="M7" s="147">
        <v>12</v>
      </c>
      <c r="N7" s="147">
        <v>13</v>
      </c>
    </row>
    <row r="8" spans="1:14" ht="27.75" customHeight="1">
      <c r="A8" s="3" t="s">
        <v>824</v>
      </c>
      <c r="B8" s="834" t="s">
        <v>370</v>
      </c>
      <c r="C8" s="834"/>
      <c r="D8" s="424">
        <v>4207.4</v>
      </c>
      <c r="E8" s="425">
        <v>0.4146283777125175</v>
      </c>
      <c r="F8" s="424">
        <v>77.4</v>
      </c>
      <c r="G8" s="425">
        <v>1</v>
      </c>
      <c r="H8" s="76"/>
      <c r="I8" s="208">
        <v>400</v>
      </c>
      <c r="J8" s="208">
        <v>1100</v>
      </c>
      <c r="K8" s="208">
        <v>1250</v>
      </c>
      <c r="L8" s="208">
        <v>1380</v>
      </c>
      <c r="M8" s="543" t="s">
        <v>265</v>
      </c>
      <c r="N8" s="1"/>
    </row>
    <row r="9" spans="1:14" ht="27.75" customHeight="1">
      <c r="A9" s="3" t="s">
        <v>281</v>
      </c>
      <c r="B9" s="933" t="s">
        <v>371</v>
      </c>
      <c r="C9" s="933"/>
      <c r="D9" s="208">
        <v>4207.4</v>
      </c>
      <c r="E9" s="426">
        <v>1</v>
      </c>
      <c r="F9" s="7">
        <v>77.4</v>
      </c>
      <c r="G9" s="426">
        <v>1</v>
      </c>
      <c r="H9" s="76"/>
      <c r="I9" s="7">
        <v>400</v>
      </c>
      <c r="J9" s="7">
        <v>1100</v>
      </c>
      <c r="K9" s="7">
        <v>1250</v>
      </c>
      <c r="L9" s="7">
        <v>1380</v>
      </c>
      <c r="M9" s="229" t="s">
        <v>363</v>
      </c>
      <c r="N9" s="1"/>
    </row>
    <row r="10" spans="1:14" ht="25.5" customHeight="1">
      <c r="A10" s="3" t="s">
        <v>533</v>
      </c>
      <c r="B10" s="936" t="s">
        <v>506</v>
      </c>
      <c r="C10" s="937"/>
      <c r="D10" s="208">
        <v>77.4</v>
      </c>
      <c r="E10" s="426">
        <v>0.01839615914816752</v>
      </c>
      <c r="F10" s="8">
        <v>77.4</v>
      </c>
      <c r="G10" s="426">
        <v>1</v>
      </c>
      <c r="H10" s="77">
        <v>7</v>
      </c>
      <c r="I10" s="8"/>
      <c r="J10" s="8"/>
      <c r="K10" s="8"/>
      <c r="L10" s="8"/>
      <c r="M10" s="9"/>
      <c r="N10" s="1"/>
    </row>
    <row r="11" spans="1:14" ht="12.75">
      <c r="A11" s="3" t="s">
        <v>282</v>
      </c>
      <c r="B11" s="834" t="s">
        <v>372</v>
      </c>
      <c r="C11" s="834"/>
      <c r="D11" s="7"/>
      <c r="E11" s="6"/>
      <c r="F11" s="71"/>
      <c r="G11" s="6"/>
      <c r="H11" s="174"/>
      <c r="I11" s="71"/>
      <c r="J11" s="71"/>
      <c r="K11" s="71"/>
      <c r="L11" s="71"/>
      <c r="M11" s="9"/>
      <c r="N11" s="1"/>
    </row>
    <row r="12" spans="1:14" ht="12.75">
      <c r="A12" s="3" t="s">
        <v>587</v>
      </c>
      <c r="B12" s="931"/>
      <c r="C12" s="932"/>
      <c r="D12" s="7"/>
      <c r="E12" s="6"/>
      <c r="F12" s="8"/>
      <c r="G12" s="6"/>
      <c r="H12" s="77"/>
      <c r="I12" s="8"/>
      <c r="J12" s="8"/>
      <c r="K12" s="8"/>
      <c r="L12" s="8"/>
      <c r="M12" s="38"/>
      <c r="N12" s="1"/>
    </row>
    <row r="13" spans="1:14" ht="38.25" customHeight="1">
      <c r="A13" s="3" t="s">
        <v>283</v>
      </c>
      <c r="B13" s="893" t="s">
        <v>373</v>
      </c>
      <c r="C13" s="893"/>
      <c r="D13" s="424">
        <v>2510</v>
      </c>
      <c r="E13" s="425">
        <v>0.2473540020103672</v>
      </c>
      <c r="F13" s="8"/>
      <c r="G13" s="6"/>
      <c r="H13" s="77"/>
      <c r="I13" s="8">
        <v>200</v>
      </c>
      <c r="J13" s="8">
        <v>745</v>
      </c>
      <c r="K13" s="8">
        <v>775</v>
      </c>
      <c r="L13" s="8">
        <v>790</v>
      </c>
      <c r="M13" s="112"/>
      <c r="N13" s="1"/>
    </row>
    <row r="14" spans="1:14" ht="39" customHeight="1">
      <c r="A14" s="3" t="s">
        <v>284</v>
      </c>
      <c r="B14" s="893" t="s">
        <v>374</v>
      </c>
      <c r="C14" s="893"/>
      <c r="D14" s="424">
        <v>3430</v>
      </c>
      <c r="E14" s="425">
        <v>0.33801762027711535</v>
      </c>
      <c r="F14" s="8"/>
      <c r="G14" s="6"/>
      <c r="H14" s="2"/>
      <c r="I14" s="8">
        <v>360</v>
      </c>
      <c r="J14" s="8">
        <v>975</v>
      </c>
      <c r="K14" s="8">
        <v>1025</v>
      </c>
      <c r="L14" s="8">
        <v>1070</v>
      </c>
      <c r="M14" s="1"/>
      <c r="N14" s="1"/>
    </row>
    <row r="15" spans="1:14" ht="27" customHeight="1">
      <c r="A15" s="3" t="s">
        <v>823</v>
      </c>
      <c r="B15" s="834" t="s">
        <v>375</v>
      </c>
      <c r="C15" s="834"/>
      <c r="D15" s="7"/>
      <c r="E15" s="6"/>
      <c r="F15" s="71"/>
      <c r="G15" s="6"/>
      <c r="H15" s="42"/>
      <c r="I15" s="71"/>
      <c r="J15" s="71"/>
      <c r="K15" s="71"/>
      <c r="L15" s="71"/>
      <c r="M15" s="1"/>
      <c r="N15" s="1"/>
    </row>
    <row r="16" spans="1:14" ht="12.75">
      <c r="A16" s="3" t="s">
        <v>822</v>
      </c>
      <c r="B16" s="834" t="s">
        <v>129</v>
      </c>
      <c r="C16" s="834"/>
      <c r="D16" s="7"/>
      <c r="E16" s="6"/>
      <c r="F16" s="8"/>
      <c r="G16" s="6"/>
      <c r="H16" s="2"/>
      <c r="I16" s="8"/>
      <c r="J16" s="8"/>
      <c r="K16" s="8"/>
      <c r="L16" s="47"/>
      <c r="M16" s="1"/>
      <c r="N16" s="1"/>
    </row>
    <row r="17" spans="1:14" ht="15">
      <c r="A17" s="48"/>
      <c r="B17" s="930" t="s">
        <v>714</v>
      </c>
      <c r="C17" s="930"/>
      <c r="D17" s="429">
        <v>10147.4</v>
      </c>
      <c r="E17" s="505">
        <v>1</v>
      </c>
      <c r="F17" s="429">
        <v>77.4</v>
      </c>
      <c r="G17" s="506">
        <v>1</v>
      </c>
      <c r="H17" s="45"/>
      <c r="I17" s="429">
        <v>960</v>
      </c>
      <c r="J17" s="429">
        <v>2820</v>
      </c>
      <c r="K17" s="429">
        <v>3050</v>
      </c>
      <c r="L17" s="429">
        <v>3240</v>
      </c>
      <c r="M17" s="75"/>
      <c r="N17" s="75"/>
    </row>
    <row r="18" spans="4:5" ht="12.75">
      <c r="D18" s="30"/>
      <c r="E18" s="30"/>
    </row>
    <row r="19" spans="4:5" ht="12.75">
      <c r="D19" s="30"/>
      <c r="E19" s="30"/>
    </row>
    <row r="227" spans="4:18" ht="12.75">
      <c r="D227" s="37"/>
      <c r="R227" s="67"/>
    </row>
  </sheetData>
  <sheetProtection/>
  <mergeCells count="27">
    <mergeCell ref="A1:N1"/>
    <mergeCell ref="N2:N6"/>
    <mergeCell ref="M2:M4"/>
    <mergeCell ref="B8:C8"/>
    <mergeCell ref="J4:J6"/>
    <mergeCell ref="K4:K6"/>
    <mergeCell ref="L4:L6"/>
    <mergeCell ref="F2:L2"/>
    <mergeCell ref="F3:H3"/>
    <mergeCell ref="A2:A6"/>
    <mergeCell ref="B12:C12"/>
    <mergeCell ref="D4:D6"/>
    <mergeCell ref="E4:E6"/>
    <mergeCell ref="B9:C9"/>
    <mergeCell ref="B11:C11"/>
    <mergeCell ref="B7:C7"/>
    <mergeCell ref="B10:C10"/>
    <mergeCell ref="B17:C17"/>
    <mergeCell ref="B13:C13"/>
    <mergeCell ref="B14:C14"/>
    <mergeCell ref="B15:C15"/>
    <mergeCell ref="B16:C16"/>
    <mergeCell ref="F4:G5"/>
    <mergeCell ref="I4:I6"/>
    <mergeCell ref="H4:H6"/>
    <mergeCell ref="B2:C6"/>
    <mergeCell ref="D2:E3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>
    <tabColor indexed="34"/>
  </sheetPr>
  <dimension ref="A1:H22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7.25390625" style="0" customWidth="1"/>
    <col min="2" max="2" width="26.625" style="0" customWidth="1"/>
    <col min="3" max="3" width="15.00390625" style="0" customWidth="1"/>
    <col min="4" max="4" width="18.375" style="0" customWidth="1"/>
    <col min="5" max="5" width="17.125" style="0" customWidth="1"/>
    <col min="6" max="6" width="17.375" style="0" customWidth="1"/>
    <col min="7" max="7" width="18.875" style="0" customWidth="1"/>
    <col min="8" max="8" width="18.00390625" style="0" customWidth="1"/>
  </cols>
  <sheetData>
    <row r="1" spans="1:8" ht="18.75">
      <c r="A1" s="909" t="s">
        <v>244</v>
      </c>
      <c r="B1" s="910"/>
      <c r="C1" s="910"/>
      <c r="D1" s="910"/>
      <c r="E1" s="910"/>
      <c r="F1" s="910"/>
      <c r="G1" s="910"/>
      <c r="H1" s="911"/>
    </row>
    <row r="2" spans="1:8" ht="105">
      <c r="A2" s="948" t="s">
        <v>751</v>
      </c>
      <c r="B2" s="913" t="s">
        <v>232</v>
      </c>
      <c r="C2" s="913" t="s">
        <v>233</v>
      </c>
      <c r="D2" s="117" t="s">
        <v>234</v>
      </c>
      <c r="E2" s="117" t="s">
        <v>235</v>
      </c>
      <c r="F2" s="117" t="s">
        <v>245</v>
      </c>
      <c r="G2" s="117" t="s">
        <v>786</v>
      </c>
      <c r="H2" s="117" t="s">
        <v>238</v>
      </c>
    </row>
    <row r="3" spans="1:8" ht="15">
      <c r="A3" s="948"/>
      <c r="B3" s="913"/>
      <c r="C3" s="913"/>
      <c r="D3" s="949" t="s">
        <v>239</v>
      </c>
      <c r="E3" s="949"/>
      <c r="F3" s="949"/>
      <c r="G3" s="949"/>
      <c r="H3" s="949"/>
    </row>
    <row r="4" spans="1:8" ht="15">
      <c r="A4" s="150">
        <v>1</v>
      </c>
      <c r="B4" s="151">
        <v>2</v>
      </c>
      <c r="C4" s="151">
        <v>4</v>
      </c>
      <c r="D4" s="151">
        <v>5</v>
      </c>
      <c r="E4" s="151">
        <v>6</v>
      </c>
      <c r="F4" s="151">
        <v>7</v>
      </c>
      <c r="G4" s="151">
        <v>8</v>
      </c>
      <c r="H4" s="150" t="s">
        <v>575</v>
      </c>
    </row>
    <row r="5" spans="1:8" ht="15">
      <c r="A5" s="131">
        <v>1</v>
      </c>
      <c r="B5" s="945" t="s">
        <v>246</v>
      </c>
      <c r="C5" s="945"/>
      <c r="D5" s="945"/>
      <c r="E5" s="945"/>
      <c r="F5" s="945"/>
      <c r="G5" s="945"/>
      <c r="H5" s="945"/>
    </row>
    <row r="6" spans="1:8" ht="15">
      <c r="A6" s="531" t="s">
        <v>916</v>
      </c>
      <c r="B6" s="355" t="s">
        <v>506</v>
      </c>
      <c r="C6" s="532">
        <v>2013</v>
      </c>
      <c r="D6" s="548">
        <v>77.4</v>
      </c>
      <c r="E6" s="132"/>
      <c r="F6" s="132"/>
      <c r="G6" s="548">
        <v>77.4</v>
      </c>
      <c r="H6" s="548">
        <v>77.4</v>
      </c>
    </row>
    <row r="7" spans="1:8" ht="15">
      <c r="A7" s="131">
        <v>2</v>
      </c>
      <c r="B7" s="945" t="s">
        <v>247</v>
      </c>
      <c r="C7" s="945"/>
      <c r="D7" s="945"/>
      <c r="E7" s="945"/>
      <c r="F7" s="945"/>
      <c r="G7" s="945"/>
      <c r="H7" s="945"/>
    </row>
    <row r="8" spans="1:8" ht="15">
      <c r="A8" s="531" t="s">
        <v>921</v>
      </c>
      <c r="B8" s="535"/>
      <c r="C8" s="461"/>
      <c r="D8" s="533"/>
      <c r="E8" s="166"/>
      <c r="F8" s="166"/>
      <c r="G8" s="533"/>
      <c r="H8" s="533"/>
    </row>
    <row r="9" spans="1:8" ht="15">
      <c r="A9" s="131">
        <v>3</v>
      </c>
      <c r="B9" s="946" t="s">
        <v>248</v>
      </c>
      <c r="C9" s="946"/>
      <c r="D9" s="946"/>
      <c r="E9" s="946"/>
      <c r="F9" s="946"/>
      <c r="G9" s="946"/>
      <c r="H9" s="946"/>
    </row>
    <row r="10" spans="1:8" ht="15">
      <c r="A10" s="534" t="s">
        <v>925</v>
      </c>
      <c r="B10" s="355"/>
      <c r="C10" s="461"/>
      <c r="D10" s="533"/>
      <c r="E10" s="166"/>
      <c r="F10" s="166"/>
      <c r="G10" s="533"/>
      <c r="H10" s="533"/>
    </row>
    <row r="11" spans="1:8" ht="15">
      <c r="A11" s="131">
        <v>4</v>
      </c>
      <c r="B11" s="946" t="s">
        <v>57</v>
      </c>
      <c r="C11" s="946"/>
      <c r="D11" s="946"/>
      <c r="E11" s="946"/>
      <c r="F11" s="946"/>
      <c r="G11" s="946"/>
      <c r="H11" s="946"/>
    </row>
    <row r="12" spans="1:8" ht="15">
      <c r="A12" s="167" t="s">
        <v>0</v>
      </c>
      <c r="B12" s="168"/>
      <c r="C12" s="163"/>
      <c r="D12" s="166"/>
      <c r="E12" s="166"/>
      <c r="F12" s="166"/>
      <c r="G12" s="166"/>
      <c r="H12" s="166"/>
    </row>
    <row r="13" spans="1:8" ht="15">
      <c r="A13" s="947" t="s">
        <v>641</v>
      </c>
      <c r="B13" s="947"/>
      <c r="C13" s="119"/>
      <c r="D13" s="542">
        <f>D10+D8+D6</f>
        <v>77.4</v>
      </c>
      <c r="E13" s="133"/>
      <c r="F13" s="133"/>
      <c r="G13" s="542">
        <f>G10+G8+G6</f>
        <v>77.4</v>
      </c>
      <c r="H13" s="542">
        <f>H10+H8+H6</f>
        <v>77.4</v>
      </c>
    </row>
    <row r="14" spans="1:8" ht="15">
      <c r="A14" s="134"/>
      <c r="B14" s="135"/>
      <c r="C14" s="135"/>
      <c r="D14" s="135"/>
      <c r="E14" s="126"/>
      <c r="F14" s="126"/>
      <c r="G14" s="126"/>
      <c r="H14" s="126"/>
    </row>
    <row r="15" spans="1:8" ht="15">
      <c r="A15" s="122" t="s">
        <v>240</v>
      </c>
      <c r="B15" s="122"/>
      <c r="C15" s="123"/>
      <c r="D15" s="126"/>
      <c r="E15" s="136" t="s">
        <v>241</v>
      </c>
      <c r="F15" s="136"/>
      <c r="G15" s="162" t="s">
        <v>799</v>
      </c>
      <c r="H15" s="126"/>
    </row>
    <row r="16" spans="1:8" ht="15">
      <c r="A16" s="125" t="s">
        <v>242</v>
      </c>
      <c r="B16" s="125"/>
      <c r="C16" s="123"/>
      <c r="D16" s="126"/>
      <c r="E16" s="136" t="s">
        <v>243</v>
      </c>
      <c r="F16" s="136"/>
      <c r="G16" s="136" t="s">
        <v>639</v>
      </c>
      <c r="H16" s="126"/>
    </row>
    <row r="17" spans="1:8" ht="15">
      <c r="A17" s="125"/>
      <c r="B17" s="125"/>
      <c r="C17" s="123"/>
      <c r="D17" s="126"/>
      <c r="E17" s="126"/>
      <c r="F17" s="126"/>
      <c r="G17" s="126"/>
      <c r="H17" s="126"/>
    </row>
    <row r="18" spans="1:8" ht="15">
      <c r="A18" s="944" t="s">
        <v>34</v>
      </c>
      <c r="B18" s="944"/>
      <c r="C18" s="944"/>
      <c r="D18" s="944"/>
      <c r="E18" s="944"/>
      <c r="F18" s="137"/>
      <c r="G18" s="126"/>
      <c r="H18" s="126"/>
    </row>
    <row r="19" spans="1:8" ht="15">
      <c r="A19" s="138"/>
      <c r="B19" s="138"/>
      <c r="C19" s="123"/>
      <c r="D19" s="126"/>
      <c r="E19" s="126"/>
      <c r="F19" s="126"/>
      <c r="G19" s="126"/>
      <c r="H19" s="126"/>
    </row>
    <row r="20" spans="1:8" ht="15">
      <c r="A20" s="138" t="s">
        <v>640</v>
      </c>
      <c r="B20" s="138"/>
      <c r="C20" s="123"/>
      <c r="D20" s="126"/>
      <c r="E20" s="126"/>
      <c r="F20" s="126"/>
      <c r="G20" s="126"/>
      <c r="H20" s="126"/>
    </row>
    <row r="21" spans="1:8" ht="12.75">
      <c r="A21" s="130"/>
      <c r="B21" s="14"/>
      <c r="C21" s="14"/>
      <c r="D21" s="14"/>
      <c r="E21" s="14"/>
      <c r="F21" s="14"/>
      <c r="G21" s="14"/>
      <c r="H21" s="14"/>
    </row>
    <row r="22" spans="1:8" ht="12.75">
      <c r="A22" s="130"/>
      <c r="B22" s="14"/>
      <c r="C22" s="14"/>
      <c r="D22" s="14"/>
      <c r="E22" s="14"/>
      <c r="F22" s="14"/>
      <c r="G22" s="14"/>
      <c r="H22" s="14"/>
    </row>
  </sheetData>
  <sheetProtection/>
  <mergeCells count="11">
    <mergeCell ref="A1:H1"/>
    <mergeCell ref="A2:A3"/>
    <mergeCell ref="B2:B3"/>
    <mergeCell ref="C2:C3"/>
    <mergeCell ref="D3:H3"/>
    <mergeCell ref="A18:E18"/>
    <mergeCell ref="B5:H5"/>
    <mergeCell ref="B7:H7"/>
    <mergeCell ref="B9:H9"/>
    <mergeCell ref="B11:H11"/>
    <mergeCell ref="A13:B13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Lypak</dc:creator>
  <cp:keywords/>
  <dc:description/>
  <cp:lastModifiedBy>Sergiy.Pastukh</cp:lastModifiedBy>
  <cp:lastPrinted>2013-01-09T11:45:02Z</cp:lastPrinted>
  <dcterms:created xsi:type="dcterms:W3CDTF">2003-02-20T10:09:41Z</dcterms:created>
  <dcterms:modified xsi:type="dcterms:W3CDTF">2013-01-21T12:59:16Z</dcterms:modified>
  <cp:category/>
  <cp:version/>
  <cp:contentType/>
  <cp:contentStatus/>
</cp:coreProperties>
</file>